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NP20210708\Desktop\上下水道係\4報告書類\2月報告\2.7　経営比較分析表の内容確認について\"/>
    </mc:Choice>
  </mc:AlternateContent>
  <xr:revisionPtr revIDLastSave="0" documentId="13_ncr:1_{BC146C7B-CEF1-4C92-8667-D63B75D77F40}" xr6:coauthVersionLast="45" xr6:coauthVersionMax="45" xr10:uidLastSave="{00000000-0000-0000-0000-000000000000}"/>
  <workbookProtection workbookAlgorithmName="SHA-512" workbookHashValue="BuHcbgMjIRTbQ9vrdy9IEFOmzksQyPEm3xTaZEWF3awUfxzGIHPAwXBWvzoQPz2hxu+VgulZmm+Yd2Tv0DW1fQ==" workbookSaltValue="Azc2KM3eTG3Gv6k8lopE5A==" workbookSpinCount="100000" lockStructure="1"/>
  <bookViews>
    <workbookView xWindow="2037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<sst xmlns="http://schemas.openxmlformats.org/spreadsheetml/2006/main" count="236" uniqueCount="119">
  <si>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</si>
  <si>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</si>
  <si>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</si>
  <si>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</si>
  <si>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</si>
  <si>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</si>
  <si>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</si>
  <si>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</si>
  <si>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</si>
  <si>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</si>
  <si>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</si>
  <si>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</si>
  <si>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</si>
  <si>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</si>
  <si>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</si>
  <si>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</si>
  <si>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</si>
  <si>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</si>
  <si>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</si>
  <si>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</si>
  <si>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</si>
  <si>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</si>
  <si>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</si>
  <si>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</si>
  <si>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</si>
  <si>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</si>
  <si>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</si>
  <si>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</si>
  <si>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</si>
  <si>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</si>
  <si>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</si>
  <si>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</si>
  <si>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</si>
  <si>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</si>
  <si>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</si>
  <si>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</si>
  <si>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</si>
  <si>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</si>
  <si>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</si>
  <si>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</si>
  <si>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</si>
  <si>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</si>
  <si>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</si>
  <si>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</si>
  <si>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</si>
  <si>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</si>
  <si>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</si>
  <si>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</si>
  <si>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</si>
  <si>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</si>
  <si>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</si>
  <si>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</si>
  <si>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</si>
  <si>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</si>
  <si>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</si>
  <si>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</si>
  <si>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</si>
  <si>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</si>
  <si>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</si>
  <si>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</si>
  <si>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</si>
  <si>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</si>
  <si>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</si>
  <si>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</si>
  <si>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</si>
  <si>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</si>
  <si>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</si>
  <si>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</si>
  <si>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</si>
  <si>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</si>
  <si>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</si>
  <si>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</si>
  <si>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</si>
  <si>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</si>
  <si>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</si>
  <si>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</si>
  <si>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</si>
  <si>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</si>
  <si>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</si>
  <si>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</si>
  <si>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</si>
  <si>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</si>
  <si>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</si>
  <si>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</si>
  <si>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</si>
  <si>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</si>
  <si>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</si>
  <si>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</si>
  <si>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</si>
  <si>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</si>
  <si>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</si>
  <si>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</si>
  <si>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</si>
  <si>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</si>
  <si>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</si>
  <si>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</si>
  <si>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</si>
  <si>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</si>
  <si>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南富良野町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</si>
  <si>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</si>
  <si>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</si>
  <si>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</si>
  <si>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</si>
  <si>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</si>
  <si>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</si>
  <si>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</si>
  <si>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</si>
  <si>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</si>
  <si>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</si>
  <si>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</si>
  <si>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</si>
  <si>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</si>
  <si>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</si>
  <si>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</si>
  <si>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</si>
  <si>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</si>
  <si>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法定耐用年数の経過施設等の更新・長寿命化については、適正な更新計画により財源の確保・投資計画の見直しを検討する必要がある。</t>
    <phoneticPr fontId="4"/>
  </si>
  <si>
    <t>　収益的収支比率及び経費回収率が低いことから、一般会計からの繰入金に大きく依存していることがうかがえる。また、令和元年度から令和3年度までの浄化センター電気設備等の更新工事により、企業債残高事業規模比率が増加傾向にある。
　引き続き経費の削減に努め、類似団体の経営を参考にしながら健全経営に向け経営改善を図る必要がある。</t>
    <rPh sb="23" eb="25">
      <t>イッパン</t>
    </rPh>
    <rPh sb="25" eb="27">
      <t>カイケイ</t>
    </rPh>
    <rPh sb="30" eb="33">
      <t>クリイレキン</t>
    </rPh>
    <rPh sb="55" eb="57">
      <t>レイワ</t>
    </rPh>
    <rPh sb="57" eb="60">
      <t>ガンネンド</t>
    </rPh>
    <rPh sb="62" eb="64">
      <t>レイワ</t>
    </rPh>
    <rPh sb="65" eb="67">
      <t>ネンド</t>
    </rPh>
    <rPh sb="70" eb="72">
      <t>ジョウカ</t>
    </rPh>
    <rPh sb="76" eb="78">
      <t>デンキ</t>
    </rPh>
    <rPh sb="78" eb="80">
      <t>セツビ</t>
    </rPh>
    <rPh sb="80" eb="81">
      <t>トウ</t>
    </rPh>
    <rPh sb="82" eb="86">
      <t>コウシンコウジ</t>
    </rPh>
    <rPh sb="90" eb="93">
      <t>キギョウサイ</t>
    </rPh>
    <rPh sb="93" eb="95">
      <t>ザンダカ</t>
    </rPh>
    <rPh sb="95" eb="99">
      <t>ジギョウキボ</t>
    </rPh>
    <rPh sb="99" eb="101">
      <t>ヒリツ</t>
    </rPh>
    <rPh sb="102" eb="106">
      <t>ゾウカケイコウ</t>
    </rPh>
    <phoneticPr fontId="4"/>
  </si>
  <si>
    <t>一般会計からの繰入金に大きく依存していることから、維持管理費の縮減・料金の見直しを検討し、施設等の計画的更新や財源確保・投資のあり方についても検討する必要がある。</t>
    <rPh sb="0" eb="2">
      <t>イッパン</t>
    </rPh>
    <rPh sb="2" eb="4">
      <t>カイケイ</t>
    </rPh>
    <rPh sb="7" eb="10">
      <t>クリイレキン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</si>
</sst>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C1-4DE2-B946-45DA8B9CA74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5AC1-4DE2-B946-45DA8B9CA74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79.239999999999995</c:v>
                </c:pt>
                <c:pt idx="1">
                  <c:v>77.61</c:v>
                </c:pt>
                <c:pt idx="2">
                  <c:v>77.61</c:v>
                </c:pt>
                <c:pt idx="3">
                  <c:v>75.31</c:v>
                </c:pt>
                <c:pt idx="4">
                  <c:v>83.18</c:v>
                </c:pt>
              </c:numCache>
            </c:numRef>
          </c:val>
          <c:extLst>
            <c:ext xmlns:c16="http://schemas.microsoft.com/office/drawing/2014/chart" uri="{C3380CC4-5D6E-409C-BE32-E72D297353CC}">
              <c16:uniqueId val="{00000000-FB90-486A-BEF8-8E70E7EE98A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FB90-486A-BEF8-8E70E7EE98A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98.52</c:v>
                </c:pt>
                <c:pt idx="1">
                  <c:v>98.66</c:v>
                </c:pt>
                <c:pt idx="2">
                  <c:v>98.61</c:v>
                </c:pt>
                <c:pt idx="3">
                  <c:v>98.53</c:v>
                </c:pt>
                <c:pt idx="4">
                  <c:v>98.78</c:v>
                </c:pt>
              </c:numCache>
            </c:numRef>
          </c:val>
          <c:extLst>
            <c:ext xmlns:c16="http://schemas.microsoft.com/office/drawing/2014/chart" uri="{C3380CC4-5D6E-409C-BE32-E72D297353CC}">
              <c16:uniqueId val="{00000000-8645-4C43-B31C-F16C209D522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8645-4C43-B31C-F16C209D522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62.04</c:v>
                </c:pt>
                <c:pt idx="1">
                  <c:v>53.85</c:v>
                </c:pt>
                <c:pt idx="2">
                  <c:v>53.24</c:v>
                </c:pt>
                <c:pt idx="3">
                  <c:v>52.72</c:v>
                </c:pt>
                <c:pt idx="4">
                  <c:v>53.39</c:v>
                </c:pt>
              </c:numCache>
            </c:numRef>
          </c:val>
          <c:extLst>
            <c:ext xmlns:c16="http://schemas.microsoft.com/office/drawing/2014/chart" uri="{C3380CC4-5D6E-409C-BE32-E72D297353CC}">
              <c16:uniqueId val="{00000000-66B3-4410-9EEC-AEA9163D901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B3-4410-9EEC-AEA9163D901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06-4B68-AE1F-6E17C717444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06-4B68-AE1F-6E17C717444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E3-4A4F-A3C3-B699A69E308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E3-4A4F-A3C3-B699A69E308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0A-46EF-A858-963A0F20DBE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0A-46EF-A858-963A0F20DBE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D4-48E4-9270-1AFFF861478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D4-48E4-9270-1AFFF861478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1691.63</c:v>
                </c:pt>
                <c:pt idx="1">
                  <c:v>1574.22</c:v>
                </c:pt>
                <c:pt idx="2">
                  <c:v>1508.2</c:v>
                </c:pt>
                <c:pt idx="3">
                  <c:v>1551.98</c:v>
                </c:pt>
                <c:pt idx="4">
                  <c:v>1764.34</c:v>
                </c:pt>
              </c:numCache>
            </c:numRef>
          </c:val>
          <c:extLst>
            <c:ext xmlns:c16="http://schemas.microsoft.com/office/drawing/2014/chart" uri="{C3380CC4-5D6E-409C-BE32-E72D297353CC}">
              <c16:uniqueId val="{00000000-3684-4BD4-B816-999D1DB90FD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3684-4BD4-B816-999D1DB90FD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44.19</c:v>
                </c:pt>
                <c:pt idx="1">
                  <c:v>39.049999999999997</c:v>
                </c:pt>
                <c:pt idx="2">
                  <c:v>38.450000000000003</c:v>
                </c:pt>
                <c:pt idx="3">
                  <c:v>38.32</c:v>
                </c:pt>
                <c:pt idx="4">
                  <c:v>37.86</c:v>
                </c:pt>
              </c:numCache>
            </c:numRef>
          </c:val>
          <c:extLst>
            <c:ext xmlns:c16="http://schemas.microsoft.com/office/drawing/2014/chart" uri="{C3380CC4-5D6E-409C-BE32-E72D297353CC}">
              <c16:uniqueId val="{00000000-CC9C-4A2A-BA1C-4420654E065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CC9C-4A2A-BA1C-4420654E065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390.05</c:v>
                </c:pt>
                <c:pt idx="1">
                  <c:v>445.26</c:v>
                </c:pt>
                <c:pt idx="2">
                  <c:v>456.84</c:v>
                </c:pt>
                <c:pt idx="3">
                  <c:v>468.59</c:v>
                </c:pt>
                <c:pt idx="4">
                  <c:v>473.4</c:v>
                </c:pt>
              </c:numCache>
            </c:numRef>
          </c:val>
          <c:extLst>
            <c:ext xmlns:c16="http://schemas.microsoft.com/office/drawing/2014/chart" uri="{C3380CC4-5D6E-409C-BE32-E72D297353CC}">
              <c16:uniqueId val="{00000000-EFBB-4524-9EB9-EDDA4A9F86F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EFBB-4524-9EB9-EDDA4A9F86F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北海道　南富良野町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5">
        <f>データ!S6</f>
        <v>2363</v>
      </c>
      <c r="AM8" s="45"/>
      <c r="AN8" s="45"/>
      <c r="AO8" s="45"/>
      <c r="AP8" s="45"/>
      <c r="AQ8" s="45"/>
      <c r="AR8" s="45"/>
      <c r="AS8" s="45"/>
      <c r="AT8" s="46">
        <f>データ!T6</f>
        <v>665.54</v>
      </c>
      <c r="AU8" s="46"/>
      <c r="AV8" s="46"/>
      <c r="AW8" s="46"/>
      <c r="AX8" s="46"/>
      <c r="AY8" s="46"/>
      <c r="AZ8" s="46"/>
      <c r="BA8" s="46"/>
      <c r="BB8" s="46">
        <f>データ!U6</f>
        <v>3.55</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70.33</v>
      </c>
      <c r="Q10" s="46"/>
      <c r="R10" s="46"/>
      <c r="S10" s="46"/>
      <c r="T10" s="46"/>
      <c r="U10" s="46"/>
      <c r="V10" s="46"/>
      <c r="W10" s="46">
        <f>データ!Q6</f>
        <v>76.709999999999994</v>
      </c>
      <c r="X10" s="46"/>
      <c r="Y10" s="46"/>
      <c r="Z10" s="46"/>
      <c r="AA10" s="46"/>
      <c r="AB10" s="46"/>
      <c r="AC10" s="46"/>
      <c r="AD10" s="45">
        <f>データ!R6</f>
        <v>3141</v>
      </c>
      <c r="AE10" s="45"/>
      <c r="AF10" s="45"/>
      <c r="AG10" s="45"/>
      <c r="AH10" s="45"/>
      <c r="AI10" s="45"/>
      <c r="AJ10" s="45"/>
      <c r="AK10" s="2"/>
      <c r="AL10" s="45">
        <f>データ!V6</f>
        <v>1640</v>
      </c>
      <c r="AM10" s="45"/>
      <c r="AN10" s="45"/>
      <c r="AO10" s="45"/>
      <c r="AP10" s="45"/>
      <c r="AQ10" s="45"/>
      <c r="AR10" s="45"/>
      <c r="AS10" s="45"/>
      <c r="AT10" s="46">
        <f>データ!W6</f>
        <v>1.25</v>
      </c>
      <c r="AU10" s="46"/>
      <c r="AV10" s="46"/>
      <c r="AW10" s="46"/>
      <c r="AX10" s="46"/>
      <c r="AY10" s="46"/>
      <c r="AZ10" s="46"/>
      <c r="BA10" s="46"/>
      <c r="BB10" s="46">
        <f>データ!X6</f>
        <v>1312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44</v>
      </c>
      <c r="N86" s="12" t="s">
        <v>44</v>
      </c>
      <c r="O86" s="12" t="str">
        <f>データ!EO6</f>
        <v>【0.15】</v>
      </c>
    </row>
  </sheetData>
  <sheetProtection algorithmName="SHA-512" hashValue="XuZ0ab2s9MVy1gxLDn7LbZd/jCpL6NLGolFNYNP4hdgN+Q02YOWLtgkLLV0HnjopyWtQXuUV5MMZO6Wb+/CeVQ==" saltValue="ro7z1HMii1E9ZHhX6yyjE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14621</v>
      </c>
      <c r="D6" s="19">
        <f t="shared" si="3"/>
        <v>47</v>
      </c>
      <c r="E6" s="19">
        <f t="shared" si="3"/>
        <v>17</v>
      </c>
      <c r="F6" s="19">
        <f t="shared" si="3"/>
        <v>4</v>
      </c>
      <c r="G6" s="19">
        <f t="shared" si="3"/>
        <v>0</v>
      </c>
      <c r="H6" s="19" t="str">
        <f t="shared" si="3"/>
        <v>北海道　南富良野町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70.33</v>
      </c>
      <c r="Q6" s="20">
        <f t="shared" si="3"/>
        <v>76.709999999999994</v>
      </c>
      <c r="R6" s="20">
        <f t="shared" si="3"/>
        <v>3141</v>
      </c>
      <c r="S6" s="20">
        <f t="shared" si="3"/>
        <v>2363</v>
      </c>
      <c r="T6" s="20">
        <f t="shared" si="3"/>
        <v>665.54</v>
      </c>
      <c r="U6" s="20">
        <f t="shared" si="3"/>
        <v>3.55</v>
      </c>
      <c r="V6" s="20">
        <f t="shared" si="3"/>
        <v>1640</v>
      </c>
      <c r="W6" s="20">
        <f t="shared" si="3"/>
        <v>1.25</v>
      </c>
      <c r="X6" s="20">
        <f t="shared" si="3"/>
        <v>1312</v>
      </c>
      <c r="Y6" s="21">
        <f>IF(Y7="",NA(),Y7)</f>
        <v>62.04</v>
      </c>
      <c r="Z6" s="21">
        <f t="shared" ref="Z6:AH6" si="4">IF(Z7="",NA(),Z7)</f>
        <v>53.85</v>
      </c>
      <c r="AA6" s="21">
        <f t="shared" si="4"/>
        <v>53.24</v>
      </c>
      <c r="AB6" s="21">
        <f t="shared" si="4"/>
        <v>52.72</v>
      </c>
      <c r="AC6" s="21">
        <f t="shared" si="4"/>
        <v>53.39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1691.63</v>
      </c>
      <c r="BG6" s="21">
        <f t="shared" ref="BG6:BO6" si="7">IF(BG7="",NA(),BG7)</f>
        <v>1574.22</v>
      </c>
      <c r="BH6" s="21">
        <f t="shared" si="7"/>
        <v>1508.2</v>
      </c>
      <c r="BI6" s="21">
        <f t="shared" si="7"/>
        <v>1551.98</v>
      </c>
      <c r="BJ6" s="21">
        <f t="shared" si="7"/>
        <v>1764.34</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44.19</v>
      </c>
      <c r="BR6" s="21">
        <f t="shared" ref="BR6:BZ6" si="8">IF(BR7="",NA(),BR7)</f>
        <v>39.049999999999997</v>
      </c>
      <c r="BS6" s="21">
        <f t="shared" si="8"/>
        <v>38.450000000000003</v>
      </c>
      <c r="BT6" s="21">
        <f t="shared" si="8"/>
        <v>38.32</v>
      </c>
      <c r="BU6" s="21">
        <f t="shared" si="8"/>
        <v>37.86</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390.05</v>
      </c>
      <c r="CC6" s="21">
        <f t="shared" ref="CC6:CK6" si="9">IF(CC7="",NA(),CC7)</f>
        <v>445.26</v>
      </c>
      <c r="CD6" s="21">
        <f t="shared" si="9"/>
        <v>456.84</v>
      </c>
      <c r="CE6" s="21">
        <f t="shared" si="9"/>
        <v>468.59</v>
      </c>
      <c r="CF6" s="21">
        <f t="shared" si="9"/>
        <v>473.4</v>
      </c>
      <c r="CG6" s="21">
        <f t="shared" si="9"/>
        <v>221.81</v>
      </c>
      <c r="CH6" s="21">
        <f t="shared" si="9"/>
        <v>230.02</v>
      </c>
      <c r="CI6" s="21">
        <f t="shared" si="9"/>
        <v>228.47</v>
      </c>
      <c r="CJ6" s="21">
        <f t="shared" si="9"/>
        <v>224.88</v>
      </c>
      <c r="CK6" s="21">
        <f t="shared" si="9"/>
        <v>228.64</v>
      </c>
      <c r="CL6" s="20" t="str">
        <f>IF(CL7="","",IF(CL7="-","【-】","【"&amp;SUBSTITUTE(TEXT(CL7,"#,##0.00"),"-","△")&amp;"】"))</f>
        <v>【216.39】</v>
      </c>
      <c r="CM6" s="21">
        <f>IF(CM7="",NA(),CM7)</f>
        <v>79.239999999999995</v>
      </c>
      <c r="CN6" s="21">
        <f t="shared" ref="CN6:CV6" si="10">IF(CN7="",NA(),CN7)</f>
        <v>77.61</v>
      </c>
      <c r="CO6" s="21">
        <f t="shared" si="10"/>
        <v>77.61</v>
      </c>
      <c r="CP6" s="21">
        <f t="shared" si="10"/>
        <v>75.31</v>
      </c>
      <c r="CQ6" s="21">
        <f t="shared" si="10"/>
        <v>83.18</v>
      </c>
      <c r="CR6" s="21">
        <f t="shared" si="10"/>
        <v>43.36</v>
      </c>
      <c r="CS6" s="21">
        <f t="shared" si="10"/>
        <v>42.56</v>
      </c>
      <c r="CT6" s="21">
        <f t="shared" si="10"/>
        <v>42.47</v>
      </c>
      <c r="CU6" s="21">
        <f t="shared" si="10"/>
        <v>42.4</v>
      </c>
      <c r="CV6" s="21">
        <f t="shared" si="10"/>
        <v>42.28</v>
      </c>
      <c r="CW6" s="20" t="str">
        <f>IF(CW7="","",IF(CW7="-","【-】","【"&amp;SUBSTITUTE(TEXT(CW7,"#,##0.00"),"-","△")&amp;"】"))</f>
        <v>【42.57】</v>
      </c>
      <c r="CX6" s="21">
        <f>IF(CX7="",NA(),CX7)</f>
        <v>98.52</v>
      </c>
      <c r="CY6" s="21">
        <f t="shared" ref="CY6:DG6" si="11">IF(CY7="",NA(),CY7)</f>
        <v>98.66</v>
      </c>
      <c r="CZ6" s="21">
        <f t="shared" si="11"/>
        <v>98.61</v>
      </c>
      <c r="DA6" s="21">
        <f t="shared" si="11"/>
        <v>98.53</v>
      </c>
      <c r="DB6" s="21">
        <f t="shared" si="11"/>
        <v>98.78</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15">
      <c r="A7" s="14"/>
      <c r="B7" s="23">
        <v>2021</v>
      </c>
      <c r="C7" s="23">
        <v>14621</v>
      </c>
      <c r="D7" s="23">
        <v>47</v>
      </c>
      <c r="E7" s="23">
        <v>17</v>
      </c>
      <c r="F7" s="23">
        <v>4</v>
      </c>
      <c r="G7" s="23">
        <v>0</v>
      </c>
      <c r="H7" s="23" t="s">
        <v>98</v>
      </c>
      <c r="I7" s="23" t="s">
        <v>99</v>
      </c>
      <c r="J7" s="23" t="s">
        <v>100</v>
      </c>
      <c r="K7" s="23" t="s">
        <v>101</v>
      </c>
      <c r="L7" s="23" t="s">
        <v>102</v>
      </c>
      <c r="M7" s="23" t="s">
        <v>103</v>
      </c>
      <c r="N7" s="24" t="s">
        <v>104</v>
      </c>
      <c r="O7" s="24" t="s">
        <v>105</v>
      </c>
      <c r="P7" s="24">
        <v>70.33</v>
      </c>
      <c r="Q7" s="24">
        <v>76.709999999999994</v>
      </c>
      <c r="R7" s="24">
        <v>3141</v>
      </c>
      <c r="S7" s="24">
        <v>2363</v>
      </c>
      <c r="T7" s="24">
        <v>665.54</v>
      </c>
      <c r="U7" s="24">
        <v>3.55</v>
      </c>
      <c r="V7" s="24">
        <v>1640</v>
      </c>
      <c r="W7" s="24">
        <v>1.25</v>
      </c>
      <c r="X7" s="24">
        <v>1312</v>
      </c>
      <c r="Y7" s="24">
        <v>62.04</v>
      </c>
      <c r="Z7" s="24">
        <v>53.85</v>
      </c>
      <c r="AA7" s="24">
        <v>53.24</v>
      </c>
      <c r="AB7" s="24">
        <v>52.72</v>
      </c>
      <c r="AC7" s="24">
        <v>53.39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1691.63</v>
      </c>
      <c r="BG7" s="24">
        <v>1574.22</v>
      </c>
      <c r="BH7" s="24">
        <v>1508.2</v>
      </c>
      <c r="BI7" s="24">
        <v>1551.98</v>
      </c>
      <c r="BJ7" s="24">
        <v>1764.34</v>
      </c>
      <c r="BK7" s="24">
        <v>1243.71</v>
      </c>
      <c r="BL7" s="24">
        <v>1194.1500000000001</v>
      </c>
      <c r="BM7" s="24">
        <v>1206.79</v>
      </c>
      <c r="BN7" s="24">
        <v>1258.43</v>
      </c>
      <c r="BO7" s="24">
        <v>1163.75</v>
      </c>
      <c r="BP7" s="24">
        <v>1201.79</v>
      </c>
      <c r="BQ7" s="24">
        <v>44.19</v>
      </c>
      <c r="BR7" s="24">
        <v>39.049999999999997</v>
      </c>
      <c r="BS7" s="24">
        <v>38.450000000000003</v>
      </c>
      <c r="BT7" s="24">
        <v>38.32</v>
      </c>
      <c r="BU7" s="24">
        <v>37.86</v>
      </c>
      <c r="BV7" s="24">
        <v>74.3</v>
      </c>
      <c r="BW7" s="24">
        <v>72.260000000000005</v>
      </c>
      <c r="BX7" s="24">
        <v>71.84</v>
      </c>
      <c r="BY7" s="24">
        <v>73.36</v>
      </c>
      <c r="BZ7" s="24">
        <v>72.599999999999994</v>
      </c>
      <c r="CA7" s="24">
        <v>75.31</v>
      </c>
      <c r="CB7" s="24">
        <v>390.05</v>
      </c>
      <c r="CC7" s="24">
        <v>445.26</v>
      </c>
      <c r="CD7" s="24">
        <v>456.84</v>
      </c>
      <c r="CE7" s="24">
        <v>468.59</v>
      </c>
      <c r="CF7" s="24">
        <v>473.4</v>
      </c>
      <c r="CG7" s="24">
        <v>221.81</v>
      </c>
      <c r="CH7" s="24">
        <v>230.02</v>
      </c>
      <c r="CI7" s="24">
        <v>228.47</v>
      </c>
      <c r="CJ7" s="24">
        <v>224.88</v>
      </c>
      <c r="CK7" s="24">
        <v>228.64</v>
      </c>
      <c r="CL7" s="24">
        <v>216.39</v>
      </c>
      <c r="CM7" s="24">
        <v>79.239999999999995</v>
      </c>
      <c r="CN7" s="24">
        <v>77.61</v>
      </c>
      <c r="CO7" s="24">
        <v>77.61</v>
      </c>
      <c r="CP7" s="24">
        <v>75.31</v>
      </c>
      <c r="CQ7" s="24">
        <v>83.18</v>
      </c>
      <c r="CR7" s="24">
        <v>43.36</v>
      </c>
      <c r="CS7" s="24">
        <v>42.56</v>
      </c>
      <c r="CT7" s="24">
        <v>42.47</v>
      </c>
      <c r="CU7" s="24">
        <v>42.4</v>
      </c>
      <c r="CV7" s="24">
        <v>42.28</v>
      </c>
      <c r="CW7" s="24">
        <v>42.57</v>
      </c>
      <c r="CX7" s="24">
        <v>98.52</v>
      </c>
      <c r="CY7" s="24">
        <v>98.66</v>
      </c>
      <c r="CZ7" s="24">
        <v>98.61</v>
      </c>
      <c r="DA7" s="24">
        <v>98.53</v>
      </c>
      <c r="DB7" s="24">
        <v>98.78</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NP20210708</cp:lastModifiedBy>
  <cp:lastPrinted>2023-02-06T08:31:34Z</cp:lastPrinted>
  <dcterms:created xsi:type="dcterms:W3CDTF">2023-01-12T23:55:13Z</dcterms:created>
  <dcterms:modified xsi:type="dcterms:W3CDTF">2023-02-06T08:37:08Z</dcterms:modified>
  <cp:category/>
</cp:coreProperties>
</file>