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NP20210708\Desktop\上下水道係\4報告書類\R6\2月報告\2.4　公営企業に係る経営比較分析表（令和5年度決算）の分析等について\"/>
    </mc:Choice>
  </mc:AlternateContent>
  <xr:revisionPtr revIDLastSave="0" documentId="13_ncr:1_{8C8F6A92-38A3-48A2-8DC9-A61BDD0355A7}" xr6:coauthVersionLast="45" xr6:coauthVersionMax="45" xr10:uidLastSave="{00000000-0000-0000-0000-000000000000}"/>
  <workbookProtection workbookAlgorithmName="SHA-512" workbookHashValue="avovyWK54/DbpszeveDqonj5P+TgB/oEJYqlZ4kR9THLlfvCkvyksYdgJ5ynL90iiNbDX4K8YTuGe1AKFOsCMQ==" workbookSaltValue="8JjzKhCBZXQg6TUzRKNs3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AL10" i="4"/>
  <c r="I10" i="4"/>
  <c r="B10" i="4"/>
  <c r="BB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<sst xmlns="http://schemas.openxmlformats.org/spreadsheetml/2006/main" count="233" uniqueCount="117">
  <si>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</si>
  <si>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</si>
  <si>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</si>
  <si>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</si>
  <si>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</si>
  <si>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</si>
  <si>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</si>
  <si>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</si>
  <si>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</si>
  <si>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</si>
  <si>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</si>
  <si>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</si>
  <si>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</si>
  <si>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</si>
  <si>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</si>
  <si>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</si>
  <si>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</si>
  <si>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</si>
  <si>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</si>
  <si>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</si>
  <si>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</si>
  <si>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</si>
  <si>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</si>
  <si>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</si>
  <si>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</si>
  <si>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</si>
  <si>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</si>
  <si>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</si>
  <si>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</si>
  <si>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</si>
  <si>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</si>
  <si>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</si>
  <si>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</si>
  <si>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</si>
  <si>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</si>
  <si>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</si>
  <si>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</si>
  <si>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</si>
  <si>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</si>
  <si>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</si>
  <si>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</si>
  <si>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</si>
  <si>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</si>
  <si>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</si>
  <si>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</si>
  <si>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</si>
  <si>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</si>
  <si>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</si>
  <si>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</si>
  <si>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</si>
  <si>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</si>
  <si>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</si>
  <si>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</si>
  <si>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</si>
  <si>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</si>
  <si>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</si>
  <si>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</si>
  <si>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</si>
  <si>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</si>
  <si>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</si>
  <si>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</si>
  <si>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</si>
  <si>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</si>
  <si>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</si>
  <si>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</si>
  <si>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</si>
  <si>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</si>
  <si>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</si>
  <si>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</si>
  <si>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</si>
  <si>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</si>
  <si>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</si>
  <si>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</si>
  <si>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</si>
  <si>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</si>
  <si>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</si>
  <si>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</si>
  <si>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</si>
  <si>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</si>
  <si>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</si>
  <si>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</si>
  <si>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</si>
  <si>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</si>
  <si>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</si>
  <si>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</si>
  <si>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</si>
  <si>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</si>
  <si>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</si>
  <si>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</si>
  <si>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</si>
  <si>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</si>
  <si>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</si>
  <si>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</si>
  <si>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</si>
  <si>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</si>
  <si>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南富良野町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</si>
  <si>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</si>
  <si>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</si>
  <si>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</si>
  <si>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</si>
  <si>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</si>
  <si>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</si>
  <si>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</si>
  <si>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</si>
  <si>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</si>
  <si>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</si>
  <si>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</si>
  <si>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</si>
  <si>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</si>
  <si>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</si>
  <si>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</si>
  <si>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</si>
  <si>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</si>
  <si>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</si>
  <si>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収益的収支比率及び料金回収率が低いことから、一般会計からの繰入金に大きく依存していることがうかがえる。
　また令和４年以降、老朽施設及び管路等の更新を計画的に実施していることから、今後、企業債残高が増加することが予想されるため、今後も引き続き経費の削減に努め、類似団体の経営を参考にしながら健全経営に向け経営改善を図る必要がある。</t>
    <rPh sb="2" eb="4">
      <t>シュウエキ</t>
    </rPh>
    <rPh sb="4" eb="5">
      <t>テキ</t>
    </rPh>
    <rPh sb="5" eb="7">
      <t>シュウシ</t>
    </rPh>
    <rPh sb="9" eb="10">
      <t>オヨ</t>
    </rPh>
    <rPh sb="24" eb="28">
      <t>イッパンカイケイ</t>
    </rPh>
    <rPh sb="31" eb="34">
      <t>クリイレキン</t>
    </rPh>
    <rPh sb="35" eb="36">
      <t>オオ</t>
    </rPh>
    <rPh sb="57" eb="59">
      <t>レイワ</t>
    </rPh>
    <rPh sb="60" eb="63">
      <t>ネンイコウ</t>
    </rPh>
    <rPh sb="64" eb="66">
      <t>ロウキュウ</t>
    </rPh>
    <rPh sb="66" eb="69">
      <t>シセツオヨ</t>
    </rPh>
    <rPh sb="70" eb="73">
      <t>カンロトウ</t>
    </rPh>
    <rPh sb="74" eb="76">
      <t>コウシン</t>
    </rPh>
    <rPh sb="77" eb="79">
      <t>ケイカク</t>
    </rPh>
    <rPh sb="79" eb="80">
      <t>テキ</t>
    </rPh>
    <rPh sb="81" eb="83">
      <t>ジッシ</t>
    </rPh>
    <rPh sb="92" eb="94">
      <t>コンゴ</t>
    </rPh>
    <rPh sb="95" eb="100">
      <t>キギョウサイザンダカ</t>
    </rPh>
    <rPh sb="101" eb="103">
      <t>ゾウカ</t>
    </rPh>
    <rPh sb="108" eb="110">
      <t>ヨソウ</t>
    </rPh>
    <rPh sb="116" eb="118">
      <t>コンゴ</t>
    </rPh>
    <rPh sb="119" eb="120">
      <t>ヒ</t>
    </rPh>
    <rPh sb="121" eb="122">
      <t>ツヅ</t>
    </rPh>
    <rPh sb="123" eb="125">
      <t>ケイヒ</t>
    </rPh>
    <rPh sb="126" eb="128">
      <t>サクゲン</t>
    </rPh>
    <rPh sb="129" eb="130">
      <t>ツト</t>
    </rPh>
    <rPh sb="132" eb="134">
      <t>ルイジ</t>
    </rPh>
    <rPh sb="134" eb="136">
      <t>ダンタイ</t>
    </rPh>
    <rPh sb="137" eb="139">
      <t>ケイエイ</t>
    </rPh>
    <rPh sb="140" eb="142">
      <t>サンコウ</t>
    </rPh>
    <rPh sb="147" eb="149">
      <t>ケンゼン</t>
    </rPh>
    <rPh sb="149" eb="151">
      <t>ケイエイ</t>
    </rPh>
    <rPh sb="152" eb="153">
      <t>ム</t>
    </rPh>
    <rPh sb="154" eb="156">
      <t>ケイエイ</t>
    </rPh>
    <rPh sb="156" eb="158">
      <t>カイゼン</t>
    </rPh>
    <rPh sb="159" eb="160">
      <t>ハカ</t>
    </rPh>
    <rPh sb="161" eb="163">
      <t>ヒツヨウ</t>
    </rPh>
    <phoneticPr fontId="4"/>
  </si>
  <si>
    <t xml:space="preserve">　老朽管路等の経年化については、更新計画により適切な投資・老朽化対策を耐震化計画と一体で検討する必要がある。
</t>
    <rPh sb="35" eb="38">
      <t>タイシンカ</t>
    </rPh>
    <rPh sb="38" eb="40">
      <t>ケイカク</t>
    </rPh>
    <rPh sb="41" eb="43">
      <t>イッタイ</t>
    </rPh>
    <phoneticPr fontId="4"/>
  </si>
  <si>
    <t>　一般会計からの繰入金に大きく依存している事から、維持管理費の縮減・料金の見直しを検討し、施設等の計画的更新の財源確保や投資のあり方についても検討する必要がある。</t>
    <rPh sb="1" eb="5">
      <t>イッパンカイケイ</t>
    </rPh>
    <rPh sb="8" eb="11">
      <t>クリイレキン</t>
    </rPh>
    <rPh sb="45" eb="47">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</si>
</sst>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06-4DAB-BDC8-BABCA05D982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1706-4DAB-BDC8-BABCA05D982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49.18</c:v>
                </c:pt>
                <c:pt idx="1">
                  <c:v>48.86</c:v>
                </c:pt>
                <c:pt idx="2">
                  <c:v>54.38</c:v>
                </c:pt>
                <c:pt idx="3">
                  <c:v>48.81</c:v>
                </c:pt>
                <c:pt idx="4">
                  <c:v>49.07</c:v>
                </c:pt>
              </c:numCache>
            </c:numRef>
          </c:val>
          <c:extLst>
            <c:ext xmlns:c16="http://schemas.microsoft.com/office/drawing/2014/chart" uri="{C3380CC4-5D6E-409C-BE32-E72D297353CC}">
              <c16:uniqueId val="{00000000-E530-4633-9382-3C0CA0C62A2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E530-4633-9382-3C0CA0C62A2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79.48</c:v>
                </c:pt>
                <c:pt idx="1">
                  <c:v>79.83</c:v>
                </c:pt>
                <c:pt idx="2">
                  <c:v>73.47</c:v>
                </c:pt>
                <c:pt idx="3">
                  <c:v>77.760000000000005</c:v>
                </c:pt>
                <c:pt idx="4">
                  <c:v>78.59</c:v>
                </c:pt>
              </c:numCache>
            </c:numRef>
          </c:val>
          <c:extLst>
            <c:ext xmlns:c16="http://schemas.microsoft.com/office/drawing/2014/chart" uri="{C3380CC4-5D6E-409C-BE32-E72D297353CC}">
              <c16:uniqueId val="{00000000-87A0-453A-A2C5-149D0909E9F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87A0-453A-A2C5-149D0909E9F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56.4</c:v>
                </c:pt>
                <c:pt idx="1">
                  <c:v>77.11</c:v>
                </c:pt>
                <c:pt idx="2">
                  <c:v>56.31</c:v>
                </c:pt>
                <c:pt idx="3">
                  <c:v>51.41</c:v>
                </c:pt>
                <c:pt idx="4">
                  <c:v>54.54</c:v>
                </c:pt>
              </c:numCache>
            </c:numRef>
          </c:val>
          <c:extLst>
            <c:ext xmlns:c16="http://schemas.microsoft.com/office/drawing/2014/chart" uri="{C3380CC4-5D6E-409C-BE32-E72D297353CC}">
              <c16:uniqueId val="{00000000-0DCC-4743-BE0E-0BF24F06A6D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0DCC-4743-BE0E-0BF24F06A6D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0A-4C88-9C6B-E81E7D5AC3A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0A-4C88-9C6B-E81E7D5AC3A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1A-48EB-A3A6-4283DDE1443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1A-48EB-A3A6-4283DDE1443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06-4209-9C0A-82BFE8A3786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06-4209-9C0A-82BFE8A3786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22-4051-A9C2-0EFC59DC0F3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22-4051-A9C2-0EFC59DC0F3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1489.8</c:v>
                </c:pt>
                <c:pt idx="1">
                  <c:v>1408.03</c:v>
                </c:pt>
                <c:pt idx="2">
                  <c:v>1316.87</c:v>
                </c:pt>
                <c:pt idx="3">
                  <c:v>1374.85</c:v>
                </c:pt>
                <c:pt idx="4">
                  <c:v>1222.4000000000001</c:v>
                </c:pt>
              </c:numCache>
            </c:numRef>
          </c:val>
          <c:extLst>
            <c:ext xmlns:c16="http://schemas.microsoft.com/office/drawing/2014/chart" uri="{C3380CC4-5D6E-409C-BE32-E72D297353CC}">
              <c16:uniqueId val="{00000000-8FC3-46AD-A2F5-73849A20CD9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8FC3-46AD-A2F5-73849A20CD9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45.94</c:v>
                </c:pt>
                <c:pt idx="1">
                  <c:v>46.78</c:v>
                </c:pt>
                <c:pt idx="2">
                  <c:v>46.34</c:v>
                </c:pt>
                <c:pt idx="3">
                  <c:v>41.41</c:v>
                </c:pt>
                <c:pt idx="4">
                  <c:v>44.67</c:v>
                </c:pt>
              </c:numCache>
            </c:numRef>
          </c:val>
          <c:extLst>
            <c:ext xmlns:c16="http://schemas.microsoft.com/office/drawing/2014/chart" uri="{C3380CC4-5D6E-409C-BE32-E72D297353CC}">
              <c16:uniqueId val="{00000000-49A7-456E-8B2C-0F6A539A9FA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49A7-456E-8B2C-0F6A539A9FA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529.09</c:v>
                </c:pt>
                <c:pt idx="1">
                  <c:v>529.88</c:v>
                </c:pt>
                <c:pt idx="2">
                  <c:v>537.09</c:v>
                </c:pt>
                <c:pt idx="3">
                  <c:v>576.73</c:v>
                </c:pt>
                <c:pt idx="4">
                  <c:v>562.30999999999995</c:v>
                </c:pt>
              </c:numCache>
            </c:numRef>
          </c:val>
          <c:extLst>
            <c:ext xmlns:c16="http://schemas.microsoft.com/office/drawing/2014/chart" uri="{C3380CC4-5D6E-409C-BE32-E72D297353CC}">
              <c16:uniqueId val="{00000000-23E7-4EDA-9638-513C132DC54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23E7-4EDA-9638-513C132DC54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南富良野町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2288</v>
      </c>
      <c r="AM8" s="36"/>
      <c r="AN8" s="36"/>
      <c r="AO8" s="36"/>
      <c r="AP8" s="36"/>
      <c r="AQ8" s="36"/>
      <c r="AR8" s="36"/>
      <c r="AS8" s="36"/>
      <c r="AT8" s="37">
        <f>データ!$S$6</f>
        <v>665.54</v>
      </c>
      <c r="AU8" s="37"/>
      <c r="AV8" s="37"/>
      <c r="AW8" s="37"/>
      <c r="AX8" s="37"/>
      <c r="AY8" s="37"/>
      <c r="AZ8" s="37"/>
      <c r="BA8" s="37"/>
      <c r="BB8" s="37">
        <f>データ!$T$6</f>
        <v>3.44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95.46</v>
      </c>
      <c r="Q10" s="37"/>
      <c r="R10" s="37"/>
      <c r="S10" s="37"/>
      <c r="T10" s="37"/>
      <c r="U10" s="37"/>
      <c r="V10" s="37"/>
      <c r="W10" s="36">
        <f>データ!$Q$6</f>
        <v>4399</v>
      </c>
      <c r="X10" s="36"/>
      <c r="Y10" s="36"/>
      <c r="Z10" s="36"/>
      <c r="AA10" s="36"/>
      <c r="AB10" s="36"/>
      <c r="AC10" s="36"/>
      <c r="AD10" s="2"/>
      <c r="AE10" s="2"/>
      <c r="AF10" s="2"/>
      <c r="AG10" s="2"/>
      <c r="AH10" s="2"/>
      <c r="AI10" s="2"/>
      <c r="AJ10" s="2"/>
      <c r="AK10" s="2"/>
      <c r="AL10" s="36">
        <f>データ!$U$6</f>
        <v>2166</v>
      </c>
      <c r="AM10" s="36"/>
      <c r="AN10" s="36"/>
      <c r="AO10" s="36"/>
      <c r="AP10" s="36"/>
      <c r="AQ10" s="36"/>
      <c r="AR10" s="36"/>
      <c r="AS10" s="36"/>
      <c r="AT10" s="37">
        <f>データ!$V$6</f>
        <v>45.82</v>
      </c>
      <c r="AU10" s="37"/>
      <c r="AV10" s="37"/>
      <c r="AW10" s="37"/>
      <c r="AX10" s="37"/>
      <c r="AY10" s="37"/>
      <c r="AZ10" s="37"/>
      <c r="BA10" s="37"/>
      <c r="BB10" s="37">
        <f>データ!$W$6</f>
        <v>47.27</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sN6VotyShXTZyV8aUTNtsOtbYJlDsk8+d4iAKd3BkOF8MJL83RLkgcbZxgCdwmXlIEIR5aG1RTTZJ/48bBvV7w==" saltValue="P++ojJv2Lv6WwGAZlGEzC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14621</v>
      </c>
      <c r="D6" s="20">
        <f t="shared" si="3"/>
        <v>47</v>
      </c>
      <c r="E6" s="20">
        <f t="shared" si="3"/>
        <v>1</v>
      </c>
      <c r="F6" s="20">
        <f t="shared" si="3"/>
        <v>0</v>
      </c>
      <c r="G6" s="20">
        <f t="shared" si="3"/>
        <v>0</v>
      </c>
      <c r="H6" s="20" t="str">
        <f t="shared" si="3"/>
        <v>北海道　南富良野町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95.46</v>
      </c>
      <c r="Q6" s="21">
        <f t="shared" si="3"/>
        <v>4399</v>
      </c>
      <c r="R6" s="21">
        <f t="shared" si="3"/>
        <v>2288</v>
      </c>
      <c r="S6" s="21">
        <f t="shared" si="3"/>
        <v>665.54</v>
      </c>
      <c r="T6" s="21">
        <f t="shared" si="3"/>
        <v>3.44</v>
      </c>
      <c r="U6" s="21">
        <f t="shared" si="3"/>
        <v>2166</v>
      </c>
      <c r="V6" s="21">
        <f t="shared" si="3"/>
        <v>45.82</v>
      </c>
      <c r="W6" s="21">
        <f t="shared" si="3"/>
        <v>47.27</v>
      </c>
      <c r="X6" s="22">
        <f>IF(X7="",NA(),X7)</f>
        <v>56.4</v>
      </c>
      <c r="Y6" s="22">
        <f t="shared" ref="Y6:AG6" si="4">IF(Y7="",NA(),Y7)</f>
        <v>77.11</v>
      </c>
      <c r="Z6" s="22">
        <f t="shared" si="4"/>
        <v>56.31</v>
      </c>
      <c r="AA6" s="22">
        <f t="shared" si="4"/>
        <v>51.41</v>
      </c>
      <c r="AB6" s="22">
        <f t="shared" si="4"/>
        <v>54.54</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1489.8</v>
      </c>
      <c r="BF6" s="22">
        <f t="shared" ref="BF6:BN6" si="7">IF(BF7="",NA(),BF7)</f>
        <v>1408.03</v>
      </c>
      <c r="BG6" s="22">
        <f t="shared" si="7"/>
        <v>1316.87</v>
      </c>
      <c r="BH6" s="22">
        <f t="shared" si="7"/>
        <v>1374.85</v>
      </c>
      <c r="BI6" s="22">
        <f t="shared" si="7"/>
        <v>1222.4000000000001</v>
      </c>
      <c r="BJ6" s="22">
        <f t="shared" si="7"/>
        <v>1018.52</v>
      </c>
      <c r="BK6" s="22">
        <f t="shared" si="7"/>
        <v>949.61</v>
      </c>
      <c r="BL6" s="22">
        <f t="shared" si="7"/>
        <v>918.84</v>
      </c>
      <c r="BM6" s="22">
        <f t="shared" si="7"/>
        <v>955.49</v>
      </c>
      <c r="BN6" s="22">
        <f t="shared" si="7"/>
        <v>1017.9</v>
      </c>
      <c r="BO6" s="21" t="str">
        <f>IF(BO7="","",IF(BO7="-","【-】","【"&amp;SUBSTITUTE(TEXT(BO7,"#,##0.00"),"-","△")&amp;"】"))</f>
        <v>【1,045.20】</v>
      </c>
      <c r="BP6" s="22">
        <f>IF(BP7="",NA(),BP7)</f>
        <v>45.94</v>
      </c>
      <c r="BQ6" s="22">
        <f t="shared" ref="BQ6:BY6" si="8">IF(BQ7="",NA(),BQ7)</f>
        <v>46.78</v>
      </c>
      <c r="BR6" s="22">
        <f t="shared" si="8"/>
        <v>46.34</v>
      </c>
      <c r="BS6" s="22">
        <f t="shared" si="8"/>
        <v>41.41</v>
      </c>
      <c r="BT6" s="22">
        <f t="shared" si="8"/>
        <v>44.67</v>
      </c>
      <c r="BU6" s="22">
        <f t="shared" si="8"/>
        <v>58.79</v>
      </c>
      <c r="BV6" s="22">
        <f t="shared" si="8"/>
        <v>58.41</v>
      </c>
      <c r="BW6" s="22">
        <f t="shared" si="8"/>
        <v>58.27</v>
      </c>
      <c r="BX6" s="22">
        <f t="shared" si="8"/>
        <v>55.15</v>
      </c>
      <c r="BY6" s="22">
        <f t="shared" si="8"/>
        <v>53.95</v>
      </c>
      <c r="BZ6" s="21" t="str">
        <f>IF(BZ7="","",IF(BZ7="-","【-】","【"&amp;SUBSTITUTE(TEXT(BZ7,"#,##0.00"),"-","△")&amp;"】"))</f>
        <v>【49.51】</v>
      </c>
      <c r="CA6" s="22">
        <f>IF(CA7="",NA(),CA7)</f>
        <v>529.09</v>
      </c>
      <c r="CB6" s="22">
        <f t="shared" ref="CB6:CJ6" si="9">IF(CB7="",NA(),CB7)</f>
        <v>529.88</v>
      </c>
      <c r="CC6" s="22">
        <f t="shared" si="9"/>
        <v>537.09</v>
      </c>
      <c r="CD6" s="22">
        <f t="shared" si="9"/>
        <v>576.73</v>
      </c>
      <c r="CE6" s="22">
        <f t="shared" si="9"/>
        <v>562.30999999999995</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49.18</v>
      </c>
      <c r="CM6" s="22">
        <f t="shared" ref="CM6:CU6" si="10">IF(CM7="",NA(),CM7)</f>
        <v>48.86</v>
      </c>
      <c r="CN6" s="22">
        <f t="shared" si="10"/>
        <v>54.38</v>
      </c>
      <c r="CO6" s="22">
        <f t="shared" si="10"/>
        <v>48.81</v>
      </c>
      <c r="CP6" s="22">
        <f t="shared" si="10"/>
        <v>49.07</v>
      </c>
      <c r="CQ6" s="22">
        <f t="shared" si="10"/>
        <v>56.04</v>
      </c>
      <c r="CR6" s="22">
        <f t="shared" si="10"/>
        <v>58.52</v>
      </c>
      <c r="CS6" s="22">
        <f t="shared" si="10"/>
        <v>58.88</v>
      </c>
      <c r="CT6" s="22">
        <f t="shared" si="10"/>
        <v>58.16</v>
      </c>
      <c r="CU6" s="22">
        <f t="shared" si="10"/>
        <v>55.9</v>
      </c>
      <c r="CV6" s="21" t="str">
        <f>IF(CV7="","",IF(CV7="-","【-】","【"&amp;SUBSTITUTE(TEXT(CV7,"#,##0.00"),"-","△")&amp;"】"))</f>
        <v>【55.00】</v>
      </c>
      <c r="CW6" s="22">
        <f>IF(CW7="",NA(),CW7)</f>
        <v>79.48</v>
      </c>
      <c r="CX6" s="22">
        <f t="shared" ref="CX6:DF6" si="11">IF(CX7="",NA(),CX7)</f>
        <v>79.83</v>
      </c>
      <c r="CY6" s="22">
        <f t="shared" si="11"/>
        <v>73.47</v>
      </c>
      <c r="CZ6" s="22">
        <f t="shared" si="11"/>
        <v>77.760000000000005</v>
      </c>
      <c r="DA6" s="22">
        <f t="shared" si="11"/>
        <v>78.59</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14621</v>
      </c>
      <c r="D7" s="24">
        <v>47</v>
      </c>
      <c r="E7" s="24">
        <v>1</v>
      </c>
      <c r="F7" s="24">
        <v>0</v>
      </c>
      <c r="G7" s="24">
        <v>0</v>
      </c>
      <c r="H7" s="24" t="s">
        <v>95</v>
      </c>
      <c r="I7" s="24" t="s">
        <v>96</v>
      </c>
      <c r="J7" s="24" t="s">
        <v>97</v>
      </c>
      <c r="K7" s="24" t="s">
        <v>98</v>
      </c>
      <c r="L7" s="24" t="s">
        <v>99</v>
      </c>
      <c r="M7" s="24" t="s">
        <v>100</v>
      </c>
      <c r="N7" s="25" t="s">
        <v>101</v>
      </c>
      <c r="O7" s="25" t="s">
        <v>102</v>
      </c>
      <c r="P7" s="25">
        <v>95.46</v>
      </c>
      <c r="Q7" s="25">
        <v>4399</v>
      </c>
      <c r="R7" s="25">
        <v>2288</v>
      </c>
      <c r="S7" s="25">
        <v>665.54</v>
      </c>
      <c r="T7" s="25">
        <v>3.44</v>
      </c>
      <c r="U7" s="25">
        <v>2166</v>
      </c>
      <c r="V7" s="25">
        <v>45.82</v>
      </c>
      <c r="W7" s="25">
        <v>47.27</v>
      </c>
      <c r="X7" s="25">
        <v>56.4</v>
      </c>
      <c r="Y7" s="25">
        <v>77.11</v>
      </c>
      <c r="Z7" s="25">
        <v>56.31</v>
      </c>
      <c r="AA7" s="25">
        <v>51.41</v>
      </c>
      <c r="AB7" s="25">
        <v>54.54</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1489.8</v>
      </c>
      <c r="BF7" s="25">
        <v>1408.03</v>
      </c>
      <c r="BG7" s="25">
        <v>1316.87</v>
      </c>
      <c r="BH7" s="25">
        <v>1374.85</v>
      </c>
      <c r="BI7" s="25">
        <v>1222.4000000000001</v>
      </c>
      <c r="BJ7" s="25">
        <v>1018.52</v>
      </c>
      <c r="BK7" s="25">
        <v>949.61</v>
      </c>
      <c r="BL7" s="25">
        <v>918.84</v>
      </c>
      <c r="BM7" s="25">
        <v>955.49</v>
      </c>
      <c r="BN7" s="25">
        <v>1017.9</v>
      </c>
      <c r="BO7" s="25">
        <v>1045.2</v>
      </c>
      <c r="BP7" s="25">
        <v>45.94</v>
      </c>
      <c r="BQ7" s="25">
        <v>46.78</v>
      </c>
      <c r="BR7" s="25">
        <v>46.34</v>
      </c>
      <c r="BS7" s="25">
        <v>41.41</v>
      </c>
      <c r="BT7" s="25">
        <v>44.67</v>
      </c>
      <c r="BU7" s="25">
        <v>58.79</v>
      </c>
      <c r="BV7" s="25">
        <v>58.41</v>
      </c>
      <c r="BW7" s="25">
        <v>58.27</v>
      </c>
      <c r="BX7" s="25">
        <v>55.15</v>
      </c>
      <c r="BY7" s="25">
        <v>53.95</v>
      </c>
      <c r="BZ7" s="25">
        <v>49.51</v>
      </c>
      <c r="CA7" s="25">
        <v>529.09</v>
      </c>
      <c r="CB7" s="25">
        <v>529.88</v>
      </c>
      <c r="CC7" s="25">
        <v>537.09</v>
      </c>
      <c r="CD7" s="25">
        <v>576.73</v>
      </c>
      <c r="CE7" s="25">
        <v>562.30999999999995</v>
      </c>
      <c r="CF7" s="25">
        <v>298.25</v>
      </c>
      <c r="CG7" s="25">
        <v>303.27999999999997</v>
      </c>
      <c r="CH7" s="25">
        <v>303.81</v>
      </c>
      <c r="CI7" s="25">
        <v>310.26</v>
      </c>
      <c r="CJ7" s="25">
        <v>318.99</v>
      </c>
      <c r="CK7" s="25">
        <v>317.14</v>
      </c>
      <c r="CL7" s="25">
        <v>49.18</v>
      </c>
      <c r="CM7" s="25">
        <v>48.86</v>
      </c>
      <c r="CN7" s="25">
        <v>54.38</v>
      </c>
      <c r="CO7" s="25">
        <v>48.81</v>
      </c>
      <c r="CP7" s="25">
        <v>49.07</v>
      </c>
      <c r="CQ7" s="25">
        <v>56.04</v>
      </c>
      <c r="CR7" s="25">
        <v>58.52</v>
      </c>
      <c r="CS7" s="25">
        <v>58.88</v>
      </c>
      <c r="CT7" s="25">
        <v>58.16</v>
      </c>
      <c r="CU7" s="25">
        <v>55.9</v>
      </c>
      <c r="CV7" s="25">
        <v>55</v>
      </c>
      <c r="CW7" s="25">
        <v>79.48</v>
      </c>
      <c r="CX7" s="25">
        <v>79.83</v>
      </c>
      <c r="CY7" s="25">
        <v>73.47</v>
      </c>
      <c r="CZ7" s="25">
        <v>77.760000000000005</v>
      </c>
      <c r="DA7" s="25">
        <v>78.59</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110</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NP20210708</cp:lastModifiedBy>
  <cp:lastPrinted>2025-01-31T01:45:52Z</cp:lastPrinted>
  <dcterms:created xsi:type="dcterms:W3CDTF">2025-01-24T06:38:52Z</dcterms:created>
  <dcterms:modified xsi:type="dcterms:W3CDTF">2025-01-31T01:48:12Z</dcterms:modified>
  <cp:category/>
</cp:coreProperties>
</file>