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NP20210708\Desktop\上下水道係\4報告書類\R6\2月報告\2.4　公営企業に係る経営比較分析表（令和5年度決算）の分析等について\"/>
    </mc:Choice>
  </mc:AlternateContent>
  <xr:revisionPtr revIDLastSave="0" documentId="13_ncr:1_{B205CF4B-703B-43D6-8CFB-FF345AF2D066}" xr6:coauthVersionLast="45" xr6:coauthVersionMax="45" xr10:uidLastSave="{00000000-0000-0000-0000-000000000000}"/>
  <workbookProtection workbookAlgorithmName="SHA-512" workbookHashValue="yp+1Dr5cBWcHtG4tMqLsAewWZ2pdAW2N9bhtwYR8RbC+y7jChxSkLAK3NkSH5XltTdS1MobkvvYn3d6cqrWWaA==" workbookSaltValue="0HqCEhNpSuMGxaDAiHtyRg=="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BB10" i="4"/>
  <c r="P10" i="4"/>
  <c r="AT8" i="4"/>
  <c r="AD8" i="4"/>
  <c r="W8" i="4"/>
  <c r="B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<sst xmlns="http://schemas.openxmlformats.org/spreadsheetml/2006/main" count="236" uniqueCount="120">
  <si>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</si>
  <si>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</si>
  <si>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</si>
  <si>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</si>
  <si>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</si>
  <si>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</si>
  <si>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</si>
  <si>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</si>
  <si>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</si>
  <si>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</si>
  <si>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</si>
  <si>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</si>
  <si>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</si>
  <si>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</si>
  <si>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</si>
  <si>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</si>
  <si>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</si>
  <si>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</si>
  <si>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</si>
  <si>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</si>
  <si>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</si>
  <si>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</si>
  <si>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</si>
  <si>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</si>
  <si>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</si>
  <si>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</si>
  <si>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</si>
  <si>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</si>
  <si>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</si>
  <si>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</si>
  <si>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</si>
  <si>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</si>
  <si>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</si>
  <si>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</si>
  <si>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</si>
  <si>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</si>
  <si>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</si>
  <si>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</si>
  <si>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</si>
  <si>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</si>
  <si>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</si>
  <si>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</si>
  <si>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</si>
  <si>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</si>
  <si>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</si>
  <si>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</si>
  <si>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</si>
  <si>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</si>
  <si>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</si>
  <si>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</si>
  <si>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</si>
  <si>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</si>
  <si>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</si>
  <si>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</si>
  <si>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</si>
  <si>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</si>
  <si>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</si>
  <si>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</si>
  <si>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</si>
  <si>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</si>
  <si>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</si>
  <si>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</si>
  <si>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</si>
  <si>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</si>
  <si>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</si>
  <si>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</si>
  <si>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</si>
  <si>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</si>
  <si>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</si>
  <si>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</si>
  <si>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</si>
  <si>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</si>
  <si>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</si>
  <si>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</si>
  <si>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</si>
  <si>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</si>
  <si>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</si>
  <si>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</si>
  <si>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</si>
  <si>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</si>
  <si>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</si>
  <si>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</si>
  <si>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</si>
  <si>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</si>
  <si>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</si>
  <si>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</si>
  <si>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</si>
  <si>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</si>
  <si>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</si>
  <si>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</si>
  <si>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</si>
  <si>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</si>
  <si>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</si>
  <si>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</si>
  <si>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</si>
  <si>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</si>
  <si>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</si>
  <si>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</si>
  <si>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南富良野町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</si>
  <si>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</si>
  <si>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</si>
  <si>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</si>
  <si>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</si>
  <si>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</si>
  <si>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</si>
  <si>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</si>
  <si>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</si>
  <si>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</si>
  <si>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</si>
  <si>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</si>
  <si>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</si>
  <si>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</si>
  <si>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</si>
  <si>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</si>
  <si>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</si>
  <si>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</si>
  <si>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</si>
  <si>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法定耐用年数の経過施設等の更新・長寿命化については、適正な更新計画により財源の確保・投資計画の見直しを検討する必要がある。</t>
    <phoneticPr fontId="4"/>
  </si>
  <si>
    <t>一般会計からの繰入金に大きく依存していることから、維持管理費の縮減・料金の見直しを検討し、施設等の計画的更新や財源確保・投資のあり方についても検討する必要がある。</t>
    <rPh sb="0" eb="2">
      <t>イッパン</t>
    </rPh>
    <rPh sb="2" eb="4">
      <t>カイケイ</t>
    </rPh>
    <rPh sb="7" eb="10">
      <t>クリイレキン</t>
    </rPh>
    <phoneticPr fontId="4"/>
  </si>
  <si>
    <t>　収益的収支比率については令和4年度に消費税の還付額が前年より増額となり一時的に上昇したが、令和５年度は例年並みに戻っている。
経費回収率が低いことから、一般会計からの繰入金に大きく依存していることがうかがえる。また、企業債残高事業規模比率は横ばいで推移しているが、事業規模に見合った借入になるよう、計画的な施設等の更新が求められる。
　引き続き経費の削減に努め、類似団体の経営を参考にしながら健全経営に向け経営改善を図る必要がある。</t>
    <rPh sb="13" eb="15">
      <t>レイワ</t>
    </rPh>
    <rPh sb="16" eb="18">
      <t>ネンド</t>
    </rPh>
    <rPh sb="19" eb="22">
      <t>ショウヒゼイ</t>
    </rPh>
    <rPh sb="23" eb="25">
      <t>カンプ</t>
    </rPh>
    <rPh sb="25" eb="26">
      <t>ガク</t>
    </rPh>
    <rPh sb="27" eb="29">
      <t>ゼンネン</t>
    </rPh>
    <rPh sb="31" eb="33">
      <t>ゾウガク</t>
    </rPh>
    <rPh sb="36" eb="39">
      <t>イチジテキ</t>
    </rPh>
    <rPh sb="40" eb="42">
      <t>ジョウショウ</t>
    </rPh>
    <rPh sb="46" eb="48">
      <t>レイワ</t>
    </rPh>
    <rPh sb="49" eb="51">
      <t>ネンド</t>
    </rPh>
    <rPh sb="52" eb="54">
      <t>レイネン</t>
    </rPh>
    <rPh sb="54" eb="55">
      <t>ナ</t>
    </rPh>
    <rPh sb="57" eb="58">
      <t>モド</t>
    </rPh>
    <rPh sb="77" eb="79">
      <t>イッパン</t>
    </rPh>
    <rPh sb="79" eb="81">
      <t>カイケイ</t>
    </rPh>
    <rPh sb="84" eb="87">
      <t>クリイレキン</t>
    </rPh>
    <rPh sb="109" eb="112">
      <t>キギョウサイ</t>
    </rPh>
    <rPh sb="112" eb="114">
      <t>ザンダカ</t>
    </rPh>
    <rPh sb="114" eb="118">
      <t>ジギョウキボ</t>
    </rPh>
    <rPh sb="118" eb="120">
      <t>ヒリツ</t>
    </rPh>
    <rPh sb="121" eb="122">
      <t>ヨコ</t>
    </rPh>
    <rPh sb="125" eb="127">
      <t>スイイ</t>
    </rPh>
    <rPh sb="133" eb="135">
      <t>ジギョウ</t>
    </rPh>
    <rPh sb="135" eb="137">
      <t>キボ</t>
    </rPh>
    <rPh sb="138" eb="140">
      <t>ミア</t>
    </rPh>
    <rPh sb="142" eb="144">
      <t>カリイレ</t>
    </rPh>
    <rPh sb="150" eb="153">
      <t>ケイカクテキ</t>
    </rPh>
    <rPh sb="154" eb="156">
      <t>シセツ</t>
    </rPh>
    <rPh sb="156" eb="157">
      <t>トウ</t>
    </rPh>
    <rPh sb="158" eb="160">
      <t>コウシン</t>
    </rPh>
    <rPh sb="161" eb="162">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</si>
</sst>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E9-4579-92C9-C722E5B114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A5E9-4579-92C9-C722E5B114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77.61</c:v>
                </c:pt>
                <c:pt idx="1">
                  <c:v>75.31</c:v>
                </c:pt>
                <c:pt idx="2">
                  <c:v>83.18</c:v>
                </c:pt>
                <c:pt idx="3">
                  <c:v>90.5</c:v>
                </c:pt>
                <c:pt idx="4">
                  <c:v>115.73</c:v>
                </c:pt>
              </c:numCache>
            </c:numRef>
          </c:val>
          <c:extLst>
            <c:ext xmlns:c16="http://schemas.microsoft.com/office/drawing/2014/chart" uri="{C3380CC4-5D6E-409C-BE32-E72D297353CC}">
              <c16:uniqueId val="{00000000-9102-4DD5-834F-22EA7C2841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9102-4DD5-834F-22EA7C2841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98.61</c:v>
                </c:pt>
                <c:pt idx="1">
                  <c:v>98.53</c:v>
                </c:pt>
                <c:pt idx="2">
                  <c:v>98.78</c:v>
                </c:pt>
                <c:pt idx="3">
                  <c:v>99.08</c:v>
                </c:pt>
                <c:pt idx="4">
                  <c:v>99.32</c:v>
                </c:pt>
              </c:numCache>
            </c:numRef>
          </c:val>
          <c:extLst>
            <c:ext xmlns:c16="http://schemas.microsoft.com/office/drawing/2014/chart" uri="{C3380CC4-5D6E-409C-BE32-E72D297353CC}">
              <c16:uniqueId val="{00000000-39AF-42C5-BBCB-A8008BE588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39AF-42C5-BBCB-A8008BE588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53.24</c:v>
                </c:pt>
                <c:pt idx="1">
                  <c:v>52.72</c:v>
                </c:pt>
                <c:pt idx="2">
                  <c:v>53.39</c:v>
                </c:pt>
                <c:pt idx="3">
                  <c:v>58.07</c:v>
                </c:pt>
                <c:pt idx="4">
                  <c:v>55.49</c:v>
                </c:pt>
              </c:numCache>
            </c:numRef>
          </c:val>
          <c:extLst>
            <c:ext xmlns:c16="http://schemas.microsoft.com/office/drawing/2014/chart" uri="{C3380CC4-5D6E-409C-BE32-E72D297353CC}">
              <c16:uniqueId val="{00000000-3431-4F0E-9B52-D857B1BBDA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31-4F0E-9B52-D857B1BBDA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7B-48D3-930E-D189AA3A87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B-48D3-930E-D189AA3A87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0D-490E-8A4E-749C9C4C6F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0D-490E-8A4E-749C9C4C6F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2D-422B-B55B-4FE25D3580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2D-422B-B55B-4FE25D3580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97-4902-ABD2-AE4D21B686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97-4902-ABD2-AE4D21B686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1508.2</c:v>
                </c:pt>
                <c:pt idx="1">
                  <c:v>1551.98</c:v>
                </c:pt>
                <c:pt idx="2">
                  <c:v>1764.34</c:v>
                </c:pt>
                <c:pt idx="3">
                  <c:v>1597.83</c:v>
                </c:pt>
                <c:pt idx="4">
                  <c:v>1407.53</c:v>
                </c:pt>
              </c:numCache>
            </c:numRef>
          </c:val>
          <c:extLst>
            <c:ext xmlns:c16="http://schemas.microsoft.com/office/drawing/2014/chart" uri="{C3380CC4-5D6E-409C-BE32-E72D297353CC}">
              <c16:uniqueId val="{00000000-F2F6-41EB-B48E-20F9F2BE2B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F2F6-41EB-B48E-20F9F2BE2B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38.450000000000003</c:v>
                </c:pt>
                <c:pt idx="1">
                  <c:v>38.32</c:v>
                </c:pt>
                <c:pt idx="2">
                  <c:v>37.86</c:v>
                </c:pt>
                <c:pt idx="3">
                  <c:v>36.64</c:v>
                </c:pt>
                <c:pt idx="4">
                  <c:v>48.36</c:v>
                </c:pt>
              </c:numCache>
            </c:numRef>
          </c:val>
          <c:extLst>
            <c:ext xmlns:c16="http://schemas.microsoft.com/office/drawing/2014/chart" uri="{C3380CC4-5D6E-409C-BE32-E72D297353CC}">
              <c16:uniqueId val="{00000000-A895-4AFA-97A6-F9A9B8E7A27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A895-4AFA-97A6-F9A9B8E7A27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456.84</c:v>
                </c:pt>
                <c:pt idx="1">
                  <c:v>468.59</c:v>
                </c:pt>
                <c:pt idx="2">
                  <c:v>473.4</c:v>
                </c:pt>
                <c:pt idx="3">
                  <c:v>496.47</c:v>
                </c:pt>
                <c:pt idx="4">
                  <c:v>365.25</c:v>
                </c:pt>
              </c:numCache>
            </c:numRef>
          </c:val>
          <c:extLst>
            <c:ext xmlns:c16="http://schemas.microsoft.com/office/drawing/2014/chart" uri="{C3380CC4-5D6E-409C-BE32-E72D297353CC}">
              <c16:uniqueId val="{00000000-C665-44DC-A5F9-9CACA14AEBB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C665-44DC-A5F9-9CACA14AEBB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南富良野町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2288</v>
      </c>
      <c r="AM8" s="54"/>
      <c r="AN8" s="54"/>
      <c r="AO8" s="54"/>
      <c r="AP8" s="54"/>
      <c r="AQ8" s="54"/>
      <c r="AR8" s="54"/>
      <c r="AS8" s="54"/>
      <c r="AT8" s="53">
        <f>データ!T6</f>
        <v>665.54</v>
      </c>
      <c r="AU8" s="53"/>
      <c r="AV8" s="53"/>
      <c r="AW8" s="53"/>
      <c r="AX8" s="53"/>
      <c r="AY8" s="53"/>
      <c r="AZ8" s="53"/>
      <c r="BA8" s="53"/>
      <c r="BB8" s="53">
        <f>データ!U6</f>
        <v>3.44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69.260000000000005</v>
      </c>
      <c r="Q10" s="53"/>
      <c r="R10" s="53"/>
      <c r="S10" s="53"/>
      <c r="T10" s="53"/>
      <c r="U10" s="53"/>
      <c r="V10" s="53"/>
      <c r="W10" s="53">
        <f>データ!Q6</f>
        <v>61.73</v>
      </c>
      <c r="X10" s="53"/>
      <c r="Y10" s="53"/>
      <c r="Z10" s="53"/>
      <c r="AA10" s="53"/>
      <c r="AB10" s="53"/>
      <c r="AC10" s="53"/>
      <c r="AD10" s="54">
        <f>データ!R6</f>
        <v>3141</v>
      </c>
      <c r="AE10" s="54"/>
      <c r="AF10" s="54"/>
      <c r="AG10" s="54"/>
      <c r="AH10" s="54"/>
      <c r="AI10" s="54"/>
      <c r="AJ10" s="54"/>
      <c r="AK10" s="2"/>
      <c r="AL10" s="54">
        <f>データ!V6</f>
        <v>1613</v>
      </c>
      <c r="AM10" s="54"/>
      <c r="AN10" s="54"/>
      <c r="AO10" s="54"/>
      <c r="AP10" s="54"/>
      <c r="AQ10" s="54"/>
      <c r="AR10" s="54"/>
      <c r="AS10" s="54"/>
      <c r="AT10" s="53">
        <f>データ!W6</f>
        <v>1.25</v>
      </c>
      <c r="AU10" s="53"/>
      <c r="AV10" s="53"/>
      <c r="AW10" s="53"/>
      <c r="AX10" s="53"/>
      <c r="AY10" s="53"/>
      <c r="AZ10" s="53"/>
      <c r="BA10" s="53"/>
      <c r="BB10" s="53">
        <f>データ!X6</f>
        <v>1290.4000000000001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FksnBTkyzpVDeVoc4PjTxGSpatbGVhqAYrkj1RxUu6kQnC5Xuk9cgI02BkWvIOB4Xjah/tUkFiufRL/DCvPDmA==" saltValue="U9hG+gdcvnuA1Z8/4Z74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14621</v>
      </c>
      <c r="D6" s="19">
        <f t="shared" si="3"/>
        <v>47</v>
      </c>
      <c r="E6" s="19">
        <f t="shared" si="3"/>
        <v>17</v>
      </c>
      <c r="F6" s="19">
        <f t="shared" si="3"/>
        <v>4</v>
      </c>
      <c r="G6" s="19">
        <f t="shared" si="3"/>
        <v>0</v>
      </c>
      <c r="H6" s="19" t="str">
        <f t="shared" si="3"/>
        <v>北海道　南富良野町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69.260000000000005</v>
      </c>
      <c r="Q6" s="20">
        <f t="shared" si="3"/>
        <v>61.73</v>
      </c>
      <c r="R6" s="20">
        <f t="shared" si="3"/>
        <v>3141</v>
      </c>
      <c r="S6" s="20">
        <f t="shared" si="3"/>
        <v>2288</v>
      </c>
      <c r="T6" s="20">
        <f t="shared" si="3"/>
        <v>665.54</v>
      </c>
      <c r="U6" s="20">
        <f t="shared" si="3"/>
        <v>3.44</v>
      </c>
      <c r="V6" s="20">
        <f t="shared" si="3"/>
        <v>1613</v>
      </c>
      <c r="W6" s="20">
        <f t="shared" si="3"/>
        <v>1.25</v>
      </c>
      <c r="X6" s="20">
        <f t="shared" si="3"/>
        <v>1290.4000000000001</v>
      </c>
      <c r="Y6" s="21">
        <f>IF(Y7="",NA(),Y7)</f>
        <v>53.24</v>
      </c>
      <c r="Z6" s="21">
        <f t="shared" ref="Z6:AH6" si="4">IF(Z7="",NA(),Z7)</f>
        <v>52.72</v>
      </c>
      <c r="AA6" s="21">
        <f t="shared" si="4"/>
        <v>53.39</v>
      </c>
      <c r="AB6" s="21">
        <f t="shared" si="4"/>
        <v>58.07</v>
      </c>
      <c r="AC6" s="21">
        <f t="shared" si="4"/>
        <v>55.49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1508.2</v>
      </c>
      <c r="BG6" s="21">
        <f t="shared" ref="BG6:BO6" si="7">IF(BG7="",NA(),BG7)</f>
        <v>1551.98</v>
      </c>
      <c r="BH6" s="21">
        <f t="shared" si="7"/>
        <v>1764.34</v>
      </c>
      <c r="BI6" s="21">
        <f t="shared" si="7"/>
        <v>1597.83</v>
      </c>
      <c r="BJ6" s="21">
        <f t="shared" si="7"/>
        <v>1407.53</v>
      </c>
      <c r="BK6" s="21">
        <f t="shared" si="7"/>
        <v>1206.79</v>
      </c>
      <c r="BL6" s="21">
        <f t="shared" si="7"/>
        <v>1258.43</v>
      </c>
      <c r="BM6" s="21">
        <f t="shared" si="7"/>
        <v>1163.75</v>
      </c>
      <c r="BN6" s="21">
        <f t="shared" si="7"/>
        <v>1195.47</v>
      </c>
      <c r="BO6" s="21">
        <f t="shared" si="7"/>
        <v>1168.69</v>
      </c>
      <c r="BP6" s="20" t="str">
        <f>IF(BP7="","",IF(BP7="-","【-】","【"&amp;SUBSTITUTE(TEXT(BP7,"#,##0.00"),"-","△")&amp;"】"))</f>
        <v>【1,156.82】</v>
      </c>
      <c r="BQ6" s="21">
        <f>IF(BQ7="",NA(),BQ7)</f>
        <v>38.450000000000003</v>
      </c>
      <c r="BR6" s="21">
        <f t="shared" ref="BR6:BZ6" si="8">IF(BR7="",NA(),BR7)</f>
        <v>38.32</v>
      </c>
      <c r="BS6" s="21">
        <f t="shared" si="8"/>
        <v>37.86</v>
      </c>
      <c r="BT6" s="21">
        <f t="shared" si="8"/>
        <v>36.64</v>
      </c>
      <c r="BU6" s="21">
        <f t="shared" si="8"/>
        <v>48.36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456.84</v>
      </c>
      <c r="CC6" s="21">
        <f t="shared" ref="CC6:CK6" si="9">IF(CC7="",NA(),CC7)</f>
        <v>468.59</v>
      </c>
      <c r="CD6" s="21">
        <f t="shared" si="9"/>
        <v>473.4</v>
      </c>
      <c r="CE6" s="21">
        <f t="shared" si="9"/>
        <v>496.47</v>
      </c>
      <c r="CF6" s="21">
        <f t="shared" si="9"/>
        <v>365.25</v>
      </c>
      <c r="CG6" s="21">
        <f t="shared" si="9"/>
        <v>228.47</v>
      </c>
      <c r="CH6" s="21">
        <f t="shared" si="9"/>
        <v>224.88</v>
      </c>
      <c r="CI6" s="21">
        <f t="shared" si="9"/>
        <v>228.64</v>
      </c>
      <c r="CJ6" s="21">
        <f t="shared" si="9"/>
        <v>239.46</v>
      </c>
      <c r="CK6" s="21">
        <f t="shared" si="9"/>
        <v>233.15</v>
      </c>
      <c r="CL6" s="20" t="str">
        <f>IF(CL7="","",IF(CL7="-","【-】","【"&amp;SUBSTITUTE(TEXT(CL7,"#,##0.00"),"-","△")&amp;"】"))</f>
        <v>【215.73】</v>
      </c>
      <c r="CM6" s="21">
        <f>IF(CM7="",NA(),CM7)</f>
        <v>77.61</v>
      </c>
      <c r="CN6" s="21">
        <f t="shared" ref="CN6:CV6" si="10">IF(CN7="",NA(),CN7)</f>
        <v>75.31</v>
      </c>
      <c r="CO6" s="21">
        <f t="shared" si="10"/>
        <v>83.18</v>
      </c>
      <c r="CP6" s="21">
        <f t="shared" si="10"/>
        <v>90.5</v>
      </c>
      <c r="CQ6" s="21">
        <f t="shared" si="10"/>
        <v>115.73</v>
      </c>
      <c r="CR6" s="21">
        <f t="shared" si="10"/>
        <v>42.47</v>
      </c>
      <c r="CS6" s="21">
        <f t="shared" si="10"/>
        <v>42.4</v>
      </c>
      <c r="CT6" s="21">
        <f t="shared" si="10"/>
        <v>42.28</v>
      </c>
      <c r="CU6" s="21">
        <f t="shared" si="10"/>
        <v>41.06</v>
      </c>
      <c r="CV6" s="21">
        <f t="shared" si="10"/>
        <v>42.09</v>
      </c>
      <c r="CW6" s="20" t="str">
        <f>IF(CW7="","",IF(CW7="-","【-】","【"&amp;SUBSTITUTE(TEXT(CW7,"#,##0.00"),"-","△")&amp;"】"))</f>
        <v>【43.28】</v>
      </c>
      <c r="CX6" s="21">
        <f>IF(CX7="",NA(),CX7)</f>
        <v>98.61</v>
      </c>
      <c r="CY6" s="21">
        <f t="shared" ref="CY6:DG6" si="11">IF(CY7="",NA(),CY7)</f>
        <v>98.53</v>
      </c>
      <c r="CZ6" s="21">
        <f t="shared" si="11"/>
        <v>98.78</v>
      </c>
      <c r="DA6" s="21">
        <f t="shared" si="11"/>
        <v>99.08</v>
      </c>
      <c r="DB6" s="21">
        <f t="shared" si="11"/>
        <v>99.32</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14621</v>
      </c>
      <c r="D7" s="23">
        <v>47</v>
      </c>
      <c r="E7" s="23">
        <v>17</v>
      </c>
      <c r="F7" s="23">
        <v>4</v>
      </c>
      <c r="G7" s="23">
        <v>0</v>
      </c>
      <c r="H7" s="23" t="s">
        <v>98</v>
      </c>
      <c r="I7" s="23" t="s">
        <v>99</v>
      </c>
      <c r="J7" s="23" t="s">
        <v>100</v>
      </c>
      <c r="K7" s="23" t="s">
        <v>101</v>
      </c>
      <c r="L7" s="23" t="s">
        <v>102</v>
      </c>
      <c r="M7" s="23" t="s">
        <v>103</v>
      </c>
      <c r="N7" s="24" t="s">
        <v>104</v>
      </c>
      <c r="O7" s="24" t="s">
        <v>105</v>
      </c>
      <c r="P7" s="24">
        <v>69.260000000000005</v>
      </c>
      <c r="Q7" s="24">
        <v>61.73</v>
      </c>
      <c r="R7" s="24">
        <v>3141</v>
      </c>
      <c r="S7" s="24">
        <v>2288</v>
      </c>
      <c r="T7" s="24">
        <v>665.54</v>
      </c>
      <c r="U7" s="24">
        <v>3.44</v>
      </c>
      <c r="V7" s="24">
        <v>1613</v>
      </c>
      <c r="W7" s="24">
        <v>1.25</v>
      </c>
      <c r="X7" s="24">
        <v>1290.4000000000001</v>
      </c>
      <c r="Y7" s="24">
        <v>53.24</v>
      </c>
      <c r="Z7" s="24">
        <v>52.72</v>
      </c>
      <c r="AA7" s="24">
        <v>53.39</v>
      </c>
      <c r="AB7" s="24">
        <v>58.07</v>
      </c>
      <c r="AC7" s="24">
        <v>55.49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1508.2</v>
      </c>
      <c r="BG7" s="24">
        <v>1551.98</v>
      </c>
      <c r="BH7" s="24">
        <v>1764.34</v>
      </c>
      <c r="BI7" s="24">
        <v>1597.83</v>
      </c>
      <c r="BJ7" s="24">
        <v>1407.53</v>
      </c>
      <c r="BK7" s="24">
        <v>1206.79</v>
      </c>
      <c r="BL7" s="24">
        <v>1258.43</v>
      </c>
      <c r="BM7" s="24">
        <v>1163.75</v>
      </c>
      <c r="BN7" s="24">
        <v>1195.47</v>
      </c>
      <c r="BO7" s="24">
        <v>1168.69</v>
      </c>
      <c r="BP7" s="24">
        <v>1156.82</v>
      </c>
      <c r="BQ7" s="24">
        <v>38.450000000000003</v>
      </c>
      <c r="BR7" s="24">
        <v>38.32</v>
      </c>
      <c r="BS7" s="24">
        <v>37.86</v>
      </c>
      <c r="BT7" s="24">
        <v>36.64</v>
      </c>
      <c r="BU7" s="24">
        <v>48.36</v>
      </c>
      <c r="BV7" s="24">
        <v>71.84</v>
      </c>
      <c r="BW7" s="24">
        <v>73.36</v>
      </c>
      <c r="BX7" s="24">
        <v>72.599999999999994</v>
      </c>
      <c r="BY7" s="24">
        <v>69.430000000000007</v>
      </c>
      <c r="BZ7" s="24">
        <v>70.709999999999994</v>
      </c>
      <c r="CA7" s="24">
        <v>75.33</v>
      </c>
      <c r="CB7" s="24">
        <v>456.84</v>
      </c>
      <c r="CC7" s="24">
        <v>468.59</v>
      </c>
      <c r="CD7" s="24">
        <v>473.4</v>
      </c>
      <c r="CE7" s="24">
        <v>496.47</v>
      </c>
      <c r="CF7" s="24">
        <v>365.25</v>
      </c>
      <c r="CG7" s="24">
        <v>228.47</v>
      </c>
      <c r="CH7" s="24">
        <v>224.88</v>
      </c>
      <c r="CI7" s="24">
        <v>228.64</v>
      </c>
      <c r="CJ7" s="24">
        <v>239.46</v>
      </c>
      <c r="CK7" s="24">
        <v>233.15</v>
      </c>
      <c r="CL7" s="24">
        <v>215.73</v>
      </c>
      <c r="CM7" s="24">
        <v>77.61</v>
      </c>
      <c r="CN7" s="24">
        <v>75.31</v>
      </c>
      <c r="CO7" s="24">
        <v>83.18</v>
      </c>
      <c r="CP7" s="24">
        <v>90.5</v>
      </c>
      <c r="CQ7" s="24">
        <v>115.73</v>
      </c>
      <c r="CR7" s="24">
        <v>42.47</v>
      </c>
      <c r="CS7" s="24">
        <v>42.4</v>
      </c>
      <c r="CT7" s="24">
        <v>42.28</v>
      </c>
      <c r="CU7" s="24">
        <v>41.06</v>
      </c>
      <c r="CV7" s="24">
        <v>42.09</v>
      </c>
      <c r="CW7" s="24">
        <v>43.28</v>
      </c>
      <c r="CX7" s="24">
        <v>98.61</v>
      </c>
      <c r="CY7" s="24">
        <v>98.53</v>
      </c>
      <c r="CZ7" s="24">
        <v>98.78</v>
      </c>
      <c r="DA7" s="24">
        <v>99.08</v>
      </c>
      <c r="DB7" s="24">
        <v>99.32</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NP20210708</cp:lastModifiedBy>
  <dcterms:created xsi:type="dcterms:W3CDTF">2025-01-24T07:29:45Z</dcterms:created>
  <dcterms:modified xsi:type="dcterms:W3CDTF">2025-01-31T01:02:53Z</dcterms:modified>
  <cp:category/>
</cp:coreProperties>
</file>