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NP20210708\Desktop\経営比較分析\"/>
    </mc:Choice>
  </mc:AlternateContent>
  <xr:revisionPtr revIDLastSave="0" documentId="13_ncr:1_{211F2F7E-64E8-45E1-BB97-E6D678A660BC}" xr6:coauthVersionLast="45" xr6:coauthVersionMax="45" xr10:uidLastSave="{00000000-0000-0000-0000-000000000000}"/>
  <workbookProtection workbookAlgorithmName="SHA-512" workbookHashValue="gyX3rG2nmyAEiSqllQbac0n0RcchpaZJQT0DkwERzJ4wrwRd9R4k1dWTYB/V4a5eG2EoTSdyPTKH95s6SyeufA==" workbookSaltValue="dVaCNlJR42goqZOLlevg7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P10" i="4" s="1"/>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H85" i="4"/>
  <c r="E85" i="4"/>
  <c r="BB10" i="4"/>
  <c r="AT10" i="4"/>
  <c r="W10" i="4"/>
  <c r="B10" i="4"/>
  <c r="AT8" i="4"/>
  <c r="AL8" i="4"/>
  <c r="P8" i="4"/>
  <c r="I8" i="4"/>
  <c r="B8" i="4"/>
  <c r="B6" i="4"/>
</calcChain>
</file>

<file path=xl/sharedStrings.xml><?xml version="1.0" encoding="utf-8"?>
<sst xmlns="http://schemas.openxmlformats.org/spreadsheetml/2006/main" count="233" uniqueCount="120">
  <si>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</si>
  <si>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</si>
  <si>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</si>
  <si>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</si>
  <si>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</si>
  <si>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</si>
  <si>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</si>
  <si>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</si>
  <si>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</si>
  <si>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</si>
  <si>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</si>
  <si>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</si>
  <si>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</si>
  <si>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</si>
  <si>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</si>
  <si>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</si>
  <si>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</si>
  <si>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</si>
  <si>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</si>
  <si>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</si>
  <si>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</si>
  <si>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</si>
  <si>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</si>
  <si>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</si>
  <si>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</si>
  <si>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</si>
  <si>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</si>
  <si>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</si>
  <si>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</si>
  <si>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</si>
  <si>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</si>
  <si>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</si>
  <si>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</si>
  <si>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</si>
  <si>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</si>
  <si>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</si>
  <si>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</si>
  <si>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</si>
  <si>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</si>
  <si>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</si>
  <si>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</si>
  <si>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</si>
  <si>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</si>
  <si>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</si>
  <si>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</si>
  <si>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</si>
  <si>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</si>
  <si>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</si>
  <si>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</si>
  <si>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</si>
  <si>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</si>
  <si>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</si>
  <si>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</si>
  <si>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</si>
  <si>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</si>
  <si>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</si>
  <si>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</si>
  <si>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</si>
  <si>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</si>
  <si>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</si>
  <si>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</si>
  <si>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</si>
  <si>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</si>
  <si>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</si>
  <si>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</si>
  <si>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</si>
  <si>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</si>
  <si>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</si>
  <si>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</si>
  <si>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</si>
  <si>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</si>
  <si>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</si>
  <si>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</si>
  <si>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</si>
  <si>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</si>
  <si>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</si>
  <si>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</si>
  <si>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</si>
  <si>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</si>
  <si>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</si>
  <si>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</si>
  <si>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</si>
  <si>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</si>
  <si>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</si>
  <si>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</si>
  <si>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</si>
  <si>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</si>
  <si>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</si>
  <si>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</si>
  <si>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</si>
  <si>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</si>
  <si>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</si>
  <si>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</si>
  <si>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</si>
  <si>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</si>
  <si>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</si>
  <si>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</si>
  <si>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南富良野町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</si>
  <si>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</si>
  <si>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</si>
  <si>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</si>
  <si>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</si>
  <si>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</si>
  <si>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</si>
  <si>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</si>
  <si>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</si>
  <si>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</si>
  <si>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</si>
  <si>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</si>
  <si>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</si>
  <si>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</si>
  <si>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</si>
  <si>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</si>
  <si>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</si>
  <si>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</si>
  <si>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</si>
  <si>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</si>
  <si>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収益的収支比率については、受託事業を行ったことによる総収益、総費用の増加により、一時的に比率が増加しているが、料金回収率でみると依然として類似団体平均より低いことから、料金収入以外の収入に大きく依存していることがうかがえる。
　今後も引き続き経費の削減に努め、類似団体の経営を参考にしながら健全経営に向け経営改善を図る必要がある。</t>
    <rPh sb="1" eb="4">
      <t>シュウエキテキ</t>
    </rPh>
    <rPh sb="4" eb="6">
      <t>シュウシ</t>
    </rPh>
    <rPh sb="6" eb="8">
      <t>ヒリツ</t>
    </rPh>
    <rPh sb="14" eb="16">
      <t>ジュタク</t>
    </rPh>
    <rPh sb="16" eb="18">
      <t>ジギョウ</t>
    </rPh>
    <rPh sb="19" eb="20">
      <t>オコナ</t>
    </rPh>
    <rPh sb="27" eb="30">
      <t>ソウシュウエキ</t>
    </rPh>
    <rPh sb="31" eb="34">
      <t>ソウヒヨウ</t>
    </rPh>
    <rPh sb="35" eb="37">
      <t>ゾウカ</t>
    </rPh>
    <rPh sb="41" eb="44">
      <t>イチジテキ</t>
    </rPh>
    <rPh sb="45" eb="47">
      <t>ヒリツ</t>
    </rPh>
    <rPh sb="48" eb="50">
      <t>ゾウカ</t>
    </rPh>
    <rPh sb="56" eb="61">
      <t>リョウキンカイシュウリツ</t>
    </rPh>
    <rPh sb="65" eb="67">
      <t>イゼン</t>
    </rPh>
    <rPh sb="70" eb="74">
      <t>ルイジダンタイ</t>
    </rPh>
    <rPh sb="74" eb="76">
      <t>ヘイキン</t>
    </rPh>
    <rPh sb="78" eb="79">
      <t>ヒク</t>
    </rPh>
    <rPh sb="85" eb="87">
      <t>リョウキン</t>
    </rPh>
    <rPh sb="87" eb="89">
      <t>シュウニュウ</t>
    </rPh>
    <rPh sb="89" eb="91">
      <t>イガイ</t>
    </rPh>
    <rPh sb="92" eb="94">
      <t>シュウニュウ</t>
    </rPh>
    <rPh sb="95" eb="96">
      <t>オオ</t>
    </rPh>
    <rPh sb="98" eb="100">
      <t>イゾン</t>
    </rPh>
    <rPh sb="115" eb="117">
      <t>コンゴ</t>
    </rPh>
    <rPh sb="118" eb="119">
      <t>ヒ</t>
    </rPh>
    <rPh sb="120" eb="121">
      <t>ツヅ</t>
    </rPh>
    <rPh sb="122" eb="124">
      <t>ケイヒ</t>
    </rPh>
    <rPh sb="125" eb="127">
      <t>サクゲン</t>
    </rPh>
    <rPh sb="128" eb="129">
      <t>ツト</t>
    </rPh>
    <rPh sb="131" eb="135">
      <t>ルイジダンタイ</t>
    </rPh>
    <rPh sb="136" eb="138">
      <t>ケイエイ</t>
    </rPh>
    <rPh sb="139" eb="141">
      <t>サンコウ</t>
    </rPh>
    <rPh sb="146" eb="148">
      <t>ケンゼン</t>
    </rPh>
    <rPh sb="148" eb="150">
      <t>ケイエイ</t>
    </rPh>
    <rPh sb="151" eb="152">
      <t>ム</t>
    </rPh>
    <rPh sb="153" eb="155">
      <t>ケイエイ</t>
    </rPh>
    <rPh sb="155" eb="157">
      <t>カイゼン</t>
    </rPh>
    <rPh sb="158" eb="159">
      <t>ハカ</t>
    </rPh>
    <rPh sb="160" eb="162">
      <t>ヒツヨウ</t>
    </rPh>
    <phoneticPr fontId="4"/>
  </si>
  <si>
    <t>　老朽管路等の経年化については、更新計画により適切な投資・老朽化対策を検討する必要がある</t>
    <phoneticPr fontId="4"/>
  </si>
  <si>
    <t>　料金収入以外の収入に大きく依存している事から、維持管理費の縮減・料金の見直しを検討し、管渠等の計画的更新の財源確保や投資のあり方についても検討する必要がある。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</si>
</sst>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BA-42F5-B065-208A5FDF823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6ABA-42F5-B065-208A5FDF823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52.16</c:v>
                </c:pt>
                <c:pt idx="1">
                  <c:v>50.75</c:v>
                </c:pt>
                <c:pt idx="2">
                  <c:v>52.31</c:v>
                </c:pt>
                <c:pt idx="3">
                  <c:v>49.18</c:v>
                </c:pt>
                <c:pt idx="4">
                  <c:v>48.86</c:v>
                </c:pt>
              </c:numCache>
            </c:numRef>
          </c:val>
          <c:extLst>
            <c:ext xmlns:c16="http://schemas.microsoft.com/office/drawing/2014/chart" uri="{C3380CC4-5D6E-409C-BE32-E72D297353CC}">
              <c16:uniqueId val="{00000000-C378-45BF-AF0D-096EA16048F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C378-45BF-AF0D-096EA16048F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80.95</c:v>
                </c:pt>
                <c:pt idx="1">
                  <c:v>80.930000000000007</c:v>
                </c:pt>
                <c:pt idx="2">
                  <c:v>76.38</c:v>
                </c:pt>
                <c:pt idx="3">
                  <c:v>79.48</c:v>
                </c:pt>
                <c:pt idx="4">
                  <c:v>79.83</c:v>
                </c:pt>
              </c:numCache>
            </c:numRef>
          </c:val>
          <c:extLst>
            <c:ext xmlns:c16="http://schemas.microsoft.com/office/drawing/2014/chart" uri="{C3380CC4-5D6E-409C-BE32-E72D297353CC}">
              <c16:uniqueId val="{00000000-9BE1-4048-9A77-E8741A2B624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9BE1-4048-9A77-E8741A2B624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56.18</c:v>
                </c:pt>
                <c:pt idx="1">
                  <c:v>56.16</c:v>
                </c:pt>
                <c:pt idx="2">
                  <c:v>60.97</c:v>
                </c:pt>
                <c:pt idx="3">
                  <c:v>56.4</c:v>
                </c:pt>
                <c:pt idx="4">
                  <c:v>77.11</c:v>
                </c:pt>
              </c:numCache>
            </c:numRef>
          </c:val>
          <c:extLst>
            <c:ext xmlns:c16="http://schemas.microsoft.com/office/drawing/2014/chart" uri="{C3380CC4-5D6E-409C-BE32-E72D297353CC}">
              <c16:uniqueId val="{00000000-932C-4170-B88E-8D9FFB7E9D8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932C-4170-B88E-8D9FFB7E9D8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DB8-4131-AB66-6329B26431E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B8-4131-AB66-6329B26431E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C2-4D30-8010-4FE3CB82581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C2-4D30-8010-4FE3CB82581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DC-47C4-B8DF-5B8DD2E288D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DC-47C4-B8DF-5B8DD2E288D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D8-4CCD-BF48-EBDDF543416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D8-4CCD-BF48-EBDDF543416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1405.44</c:v>
                </c:pt>
                <c:pt idx="1">
                  <c:v>1496.09</c:v>
                </c:pt>
                <c:pt idx="2">
                  <c:v>1518.64</c:v>
                </c:pt>
                <c:pt idx="3">
                  <c:v>1489.8</c:v>
                </c:pt>
                <c:pt idx="4">
                  <c:v>1408.03</c:v>
                </c:pt>
              </c:numCache>
            </c:numRef>
          </c:val>
          <c:extLst>
            <c:ext xmlns:c16="http://schemas.microsoft.com/office/drawing/2014/chart" uri="{C3380CC4-5D6E-409C-BE32-E72D297353CC}">
              <c16:uniqueId val="{00000000-92BD-4667-927D-E8A641FE7E0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92BD-4667-927D-E8A641FE7E0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42.43</c:v>
                </c:pt>
                <c:pt idx="1">
                  <c:v>46.36</c:v>
                </c:pt>
                <c:pt idx="2">
                  <c:v>45.02</c:v>
                </c:pt>
                <c:pt idx="3">
                  <c:v>45.94</c:v>
                </c:pt>
                <c:pt idx="4">
                  <c:v>46.78</c:v>
                </c:pt>
              </c:numCache>
            </c:numRef>
          </c:val>
          <c:extLst>
            <c:ext xmlns:c16="http://schemas.microsoft.com/office/drawing/2014/chart" uri="{C3380CC4-5D6E-409C-BE32-E72D297353CC}">
              <c16:uniqueId val="{00000000-9A53-40DF-9FCC-3C22276A5F2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9A53-40DF-9FCC-3C22276A5F2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570.16999999999996</c:v>
                </c:pt>
                <c:pt idx="1">
                  <c:v>522.47</c:v>
                </c:pt>
                <c:pt idx="2">
                  <c:v>540.78</c:v>
                </c:pt>
                <c:pt idx="3">
                  <c:v>529.09</c:v>
                </c:pt>
                <c:pt idx="4">
                  <c:v>529.88</c:v>
                </c:pt>
              </c:numCache>
            </c:numRef>
          </c:val>
          <c:extLst>
            <c:ext xmlns:c16="http://schemas.microsoft.com/office/drawing/2014/chart" uri="{C3380CC4-5D6E-409C-BE32-E72D297353CC}">
              <c16:uniqueId val="{00000000-34A0-4149-BB02-816AEA22B327}"/>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34A0-4149-BB02-816AEA22B327}"/>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8"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南富良野町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2385</v>
      </c>
      <c r="AM8" s="67"/>
      <c r="AN8" s="67"/>
      <c r="AO8" s="67"/>
      <c r="AP8" s="67"/>
      <c r="AQ8" s="67"/>
      <c r="AR8" s="67"/>
      <c r="AS8" s="67"/>
      <c r="AT8" s="66">
        <f>データ!$S$6</f>
        <v>665.54</v>
      </c>
      <c r="AU8" s="66"/>
      <c r="AV8" s="66"/>
      <c r="AW8" s="66"/>
      <c r="AX8" s="66"/>
      <c r="AY8" s="66"/>
      <c r="AZ8" s="66"/>
      <c r="BA8" s="66"/>
      <c r="BB8" s="66">
        <f>データ!$T$6</f>
        <v>3.58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94.82</v>
      </c>
      <c r="Q10" s="66"/>
      <c r="R10" s="66"/>
      <c r="S10" s="66"/>
      <c r="T10" s="66"/>
      <c r="U10" s="66"/>
      <c r="V10" s="66"/>
      <c r="W10" s="67">
        <f>データ!$Q$6</f>
        <v>4399</v>
      </c>
      <c r="X10" s="67"/>
      <c r="Y10" s="67"/>
      <c r="Z10" s="67"/>
      <c r="AA10" s="67"/>
      <c r="AB10" s="67"/>
      <c r="AC10" s="67"/>
      <c r="AD10" s="2"/>
      <c r="AE10" s="2"/>
      <c r="AF10" s="2"/>
      <c r="AG10" s="2"/>
      <c r="AH10" s="2"/>
      <c r="AI10" s="2"/>
      <c r="AJ10" s="2"/>
      <c r="AK10" s="2"/>
      <c r="AL10" s="67">
        <f>データ!$U$6</f>
        <v>2235</v>
      </c>
      <c r="AM10" s="67"/>
      <c r="AN10" s="67"/>
      <c r="AO10" s="67"/>
      <c r="AP10" s="67"/>
      <c r="AQ10" s="67"/>
      <c r="AR10" s="67"/>
      <c r="AS10" s="67"/>
      <c r="AT10" s="66">
        <f>データ!$V$6</f>
        <v>45.82</v>
      </c>
      <c r="AU10" s="66"/>
      <c r="AV10" s="66"/>
      <c r="AW10" s="66"/>
      <c r="AX10" s="66"/>
      <c r="AY10" s="66"/>
      <c r="AZ10" s="66"/>
      <c r="BA10" s="66"/>
      <c r="BB10" s="66">
        <f>データ!$W$6</f>
        <v>48.78</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43</v>
      </c>
      <c r="N85" s="27" t="s">
        <v>43</v>
      </c>
      <c r="O85" s="27" t="str">
        <f>データ!EN6</f>
        <v>【0.80】</v>
      </c>
    </row>
  </sheetData>
  <sheetProtection algorithmName="SHA-512" hashValue="tT4i4pbACj/KpKZN0lWh8lVBS+V4k3d31fH0nQSjSae+zwZmX7Xa3PGqoVNx/VFW7LlN43L1aWH1+jCli5AYzg==" saltValue="fGYpG0ZG+jngPxG73S3zc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2020</v>
      </c>
      <c r="C6" s="34">
        <f t="shared" ref="C6:W6" si="3">C7</f>
        <v>14621</v>
      </c>
      <c r="D6" s="34">
        <f t="shared" si="3"/>
        <v>47</v>
      </c>
      <c r="E6" s="34">
        <f t="shared" si="3"/>
        <v>1</v>
      </c>
      <c r="F6" s="34">
        <f t="shared" si="3"/>
        <v>0</v>
      </c>
      <c r="G6" s="34">
        <f t="shared" si="3"/>
        <v>0</v>
      </c>
      <c r="H6" s="34" t="str">
        <f t="shared" si="3"/>
        <v>北海道　南富良野町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94.82</v>
      </c>
      <c r="Q6" s="35">
        <f t="shared" si="3"/>
        <v>4399</v>
      </c>
      <c r="R6" s="35">
        <f t="shared" si="3"/>
        <v>2385</v>
      </c>
      <c r="S6" s="35">
        <f t="shared" si="3"/>
        <v>665.54</v>
      </c>
      <c r="T6" s="35">
        <f t="shared" si="3"/>
        <v>3.58</v>
      </c>
      <c r="U6" s="35">
        <f t="shared" si="3"/>
        <v>2235</v>
      </c>
      <c r="V6" s="35">
        <f t="shared" si="3"/>
        <v>45.82</v>
      </c>
      <c r="W6" s="35">
        <f t="shared" si="3"/>
        <v>48.78</v>
      </c>
      <c r="X6" s="36">
        <f>IF(X7="",NA(),X7)</f>
        <v>56.18</v>
      </c>
      <c r="Y6" s="36">
        <f t="shared" ref="Y6:AG6" si="4">IF(Y7="",NA(),Y7)</f>
        <v>56.16</v>
      </c>
      <c r="Z6" s="36">
        <f t="shared" si="4"/>
        <v>60.97</v>
      </c>
      <c r="AA6" s="36">
        <f t="shared" si="4"/>
        <v>56.4</v>
      </c>
      <c r="AB6" s="36">
        <f t="shared" si="4"/>
        <v>77.11</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1405.44</v>
      </c>
      <c r="BF6" s="36">
        <f t="shared" ref="BF6:BN6" si="7">IF(BF7="",NA(),BF7)</f>
        <v>1496.09</v>
      </c>
      <c r="BG6" s="36">
        <f t="shared" si="7"/>
        <v>1518.64</v>
      </c>
      <c r="BH6" s="36">
        <f t="shared" si="7"/>
        <v>1489.8</v>
      </c>
      <c r="BI6" s="36">
        <f t="shared" si="7"/>
        <v>1408.03</v>
      </c>
      <c r="BJ6" s="36">
        <f t="shared" si="7"/>
        <v>1144.79</v>
      </c>
      <c r="BK6" s="36">
        <f t="shared" si="7"/>
        <v>1061.58</v>
      </c>
      <c r="BL6" s="36">
        <f t="shared" si="7"/>
        <v>1007.7</v>
      </c>
      <c r="BM6" s="36">
        <f t="shared" si="7"/>
        <v>1018.52</v>
      </c>
      <c r="BN6" s="36">
        <f t="shared" si="7"/>
        <v>949.61</v>
      </c>
      <c r="BO6" s="35" t="str">
        <f>IF(BO7="","",IF(BO7="-","【-】","【"&amp;SUBSTITUTE(TEXT(BO7,"#,##0.00"),"-","△")&amp;"】"))</f>
        <v>【949.15】</v>
      </c>
      <c r="BP6" s="36">
        <f>IF(BP7="",NA(),BP7)</f>
        <v>42.43</v>
      </c>
      <c r="BQ6" s="36">
        <f t="shared" ref="BQ6:BY6" si="8">IF(BQ7="",NA(),BQ7)</f>
        <v>46.36</v>
      </c>
      <c r="BR6" s="36">
        <f t="shared" si="8"/>
        <v>45.02</v>
      </c>
      <c r="BS6" s="36">
        <f t="shared" si="8"/>
        <v>45.94</v>
      </c>
      <c r="BT6" s="36">
        <f t="shared" si="8"/>
        <v>46.78</v>
      </c>
      <c r="BU6" s="36">
        <f t="shared" si="8"/>
        <v>56.04</v>
      </c>
      <c r="BV6" s="36">
        <f t="shared" si="8"/>
        <v>58.52</v>
      </c>
      <c r="BW6" s="36">
        <f t="shared" si="8"/>
        <v>59.22</v>
      </c>
      <c r="BX6" s="36">
        <f t="shared" si="8"/>
        <v>58.79</v>
      </c>
      <c r="BY6" s="36">
        <f t="shared" si="8"/>
        <v>58.41</v>
      </c>
      <c r="BZ6" s="35" t="str">
        <f>IF(BZ7="","",IF(BZ7="-","【-】","【"&amp;SUBSTITUTE(TEXT(BZ7,"#,##0.00"),"-","△")&amp;"】"))</f>
        <v>【55.87】</v>
      </c>
      <c r="CA6" s="36">
        <f>IF(CA7="",NA(),CA7)</f>
        <v>570.16999999999996</v>
      </c>
      <c r="CB6" s="36">
        <f t="shared" ref="CB6:CJ6" si="9">IF(CB7="",NA(),CB7)</f>
        <v>522.47</v>
      </c>
      <c r="CC6" s="36">
        <f t="shared" si="9"/>
        <v>540.78</v>
      </c>
      <c r="CD6" s="36">
        <f t="shared" si="9"/>
        <v>529.09</v>
      </c>
      <c r="CE6" s="36">
        <f t="shared" si="9"/>
        <v>529.88</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52.16</v>
      </c>
      <c r="CM6" s="36">
        <f t="shared" ref="CM6:CU6" si="10">IF(CM7="",NA(),CM7)</f>
        <v>50.75</v>
      </c>
      <c r="CN6" s="36">
        <f t="shared" si="10"/>
        <v>52.31</v>
      </c>
      <c r="CO6" s="36">
        <f t="shared" si="10"/>
        <v>49.18</v>
      </c>
      <c r="CP6" s="36">
        <f t="shared" si="10"/>
        <v>48.86</v>
      </c>
      <c r="CQ6" s="36">
        <f t="shared" si="10"/>
        <v>55.9</v>
      </c>
      <c r="CR6" s="36">
        <f t="shared" si="10"/>
        <v>57.3</v>
      </c>
      <c r="CS6" s="36">
        <f t="shared" si="10"/>
        <v>56.76</v>
      </c>
      <c r="CT6" s="36">
        <f t="shared" si="10"/>
        <v>56.04</v>
      </c>
      <c r="CU6" s="36">
        <f t="shared" si="10"/>
        <v>58.52</v>
      </c>
      <c r="CV6" s="35" t="str">
        <f>IF(CV7="","",IF(CV7="-","【-】","【"&amp;SUBSTITUTE(TEXT(CV7,"#,##0.00"),"-","△")&amp;"】"))</f>
        <v>【56.31】</v>
      </c>
      <c r="CW6" s="36">
        <f>IF(CW7="",NA(),CW7)</f>
        <v>80.95</v>
      </c>
      <c r="CX6" s="36">
        <f t="shared" ref="CX6:DF6" si="11">IF(CX7="",NA(),CX7)</f>
        <v>80.930000000000007</v>
      </c>
      <c r="CY6" s="36">
        <f t="shared" si="11"/>
        <v>76.38</v>
      </c>
      <c r="CZ6" s="36">
        <f t="shared" si="11"/>
        <v>79.48</v>
      </c>
      <c r="DA6" s="36">
        <f t="shared" si="11"/>
        <v>79.83</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14621</v>
      </c>
      <c r="D7" s="38">
        <v>47</v>
      </c>
      <c r="E7" s="38">
        <v>1</v>
      </c>
      <c r="F7" s="38">
        <v>0</v>
      </c>
      <c r="G7" s="38">
        <v>0</v>
      </c>
      <c r="H7" s="38" t="s">
        <v>97</v>
      </c>
      <c r="I7" s="38" t="s">
        <v>98</v>
      </c>
      <c r="J7" s="38" t="s">
        <v>99</v>
      </c>
      <c r="K7" s="38" t="s">
        <v>100</v>
      </c>
      <c r="L7" s="38" t="s">
        <v>101</v>
      </c>
      <c r="M7" s="38" t="s">
        <v>102</v>
      </c>
      <c r="N7" s="39" t="s">
        <v>103</v>
      </c>
      <c r="O7" s="39" t="s">
        <v>104</v>
      </c>
      <c r="P7" s="39">
        <v>94.82</v>
      </c>
      <c r="Q7" s="39">
        <v>4399</v>
      </c>
      <c r="R7" s="39">
        <v>2385</v>
      </c>
      <c r="S7" s="39">
        <v>665.54</v>
      </c>
      <c r="T7" s="39">
        <v>3.58</v>
      </c>
      <c r="U7" s="39">
        <v>2235</v>
      </c>
      <c r="V7" s="39">
        <v>45.82</v>
      </c>
      <c r="W7" s="39">
        <v>48.78</v>
      </c>
      <c r="X7" s="39">
        <v>56.18</v>
      </c>
      <c r="Y7" s="39">
        <v>56.16</v>
      </c>
      <c r="Z7" s="39">
        <v>60.97</v>
      </c>
      <c r="AA7" s="39">
        <v>56.4</v>
      </c>
      <c r="AB7" s="39">
        <v>77.11</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1405.44</v>
      </c>
      <c r="BF7" s="39">
        <v>1496.09</v>
      </c>
      <c r="BG7" s="39">
        <v>1518.64</v>
      </c>
      <c r="BH7" s="39">
        <v>1489.8</v>
      </c>
      <c r="BI7" s="39">
        <v>1408.03</v>
      </c>
      <c r="BJ7" s="39">
        <v>1144.79</v>
      </c>
      <c r="BK7" s="39">
        <v>1061.58</v>
      </c>
      <c r="BL7" s="39">
        <v>1007.7</v>
      </c>
      <c r="BM7" s="39">
        <v>1018.52</v>
      </c>
      <c r="BN7" s="39">
        <v>949.61</v>
      </c>
      <c r="BO7" s="39">
        <v>949.15</v>
      </c>
      <c r="BP7" s="39">
        <v>42.43</v>
      </c>
      <c r="BQ7" s="39">
        <v>46.36</v>
      </c>
      <c r="BR7" s="39">
        <v>45.02</v>
      </c>
      <c r="BS7" s="39">
        <v>45.94</v>
      </c>
      <c r="BT7" s="39">
        <v>46.78</v>
      </c>
      <c r="BU7" s="39">
        <v>56.04</v>
      </c>
      <c r="BV7" s="39">
        <v>58.52</v>
      </c>
      <c r="BW7" s="39">
        <v>59.22</v>
      </c>
      <c r="BX7" s="39">
        <v>58.79</v>
      </c>
      <c r="BY7" s="39">
        <v>58.41</v>
      </c>
      <c r="BZ7" s="39">
        <v>55.87</v>
      </c>
      <c r="CA7" s="39">
        <v>570.16999999999996</v>
      </c>
      <c r="CB7" s="39">
        <v>522.47</v>
      </c>
      <c r="CC7" s="39">
        <v>540.78</v>
      </c>
      <c r="CD7" s="39">
        <v>529.09</v>
      </c>
      <c r="CE7" s="39">
        <v>529.88</v>
      </c>
      <c r="CF7" s="39">
        <v>304.35000000000002</v>
      </c>
      <c r="CG7" s="39">
        <v>296.3</v>
      </c>
      <c r="CH7" s="39">
        <v>292.89999999999998</v>
      </c>
      <c r="CI7" s="39">
        <v>298.25</v>
      </c>
      <c r="CJ7" s="39">
        <v>303.27999999999997</v>
      </c>
      <c r="CK7" s="39">
        <v>288.19</v>
      </c>
      <c r="CL7" s="39">
        <v>52.16</v>
      </c>
      <c r="CM7" s="39">
        <v>50.75</v>
      </c>
      <c r="CN7" s="39">
        <v>52.31</v>
      </c>
      <c r="CO7" s="39">
        <v>49.18</v>
      </c>
      <c r="CP7" s="39">
        <v>48.86</v>
      </c>
      <c r="CQ7" s="39">
        <v>55.9</v>
      </c>
      <c r="CR7" s="39">
        <v>57.3</v>
      </c>
      <c r="CS7" s="39">
        <v>56.76</v>
      </c>
      <c r="CT7" s="39">
        <v>56.04</v>
      </c>
      <c r="CU7" s="39">
        <v>58.52</v>
      </c>
      <c r="CV7" s="39">
        <v>56.31</v>
      </c>
      <c r="CW7" s="39">
        <v>80.95</v>
      </c>
      <c r="CX7" s="39">
        <v>80.930000000000007</v>
      </c>
      <c r="CY7" s="39">
        <v>76.38</v>
      </c>
      <c r="CZ7" s="39">
        <v>79.48</v>
      </c>
      <c r="DA7" s="39">
        <v>79.83</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110</v>
      </c>
    </row>
    <row r="12" spans="1:144" x14ac:dyDescent="0.15">
      <c r="B12">
        <v>1</v>
      </c>
      <c r="C12">
        <v>1</v>
      </c>
      <c r="D12">
        <v>1</v>
      </c>
      <c r="E12">
        <v>1</v>
      </c>
      <c r="F12">
        <v>2</v>
      </c>
      <c r="G12" t="s">
        <v>111</v>
      </c>
    </row>
    <row r="13" spans="1:144" x14ac:dyDescent="0.15">
      <c r="B13" t="s">
        <v>112</v>
      </c>
      <c r="C13" t="s">
        <v>113</v>
      </c>
      <c r="D13" t="s">
        <v>112</v>
      </c>
      <c r="E13" t="s">
        <v>114</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NP20210708</cp:lastModifiedBy>
  <dcterms:created xsi:type="dcterms:W3CDTF">2021-12-03T07:00:54Z</dcterms:created>
  <dcterms:modified xsi:type="dcterms:W3CDTF">2022-01-12T07:30:16Z</dcterms:modified>
  <cp:category/>
</cp:coreProperties>
</file>