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202007003\Documents\財政係（係長）\決算\財政状況資料集\R3財政状況資料集\HP掲載原稿\"/>
    </mc:Choice>
  </mc:AlternateContent>
  <xr:revisionPtr revIDLastSave="0" documentId="13_ncr:1_{432A33E5-AC35-4C6B-8E38-6480063067BA}" xr6:coauthVersionLast="44" xr6:coauthVersionMax="44" xr10:uidLastSave="{00000000-0000-0000-0000-000000000000}"/>
  <bookViews>
    <workbookView xWindow="-289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AM35" i="10"/>
  <c r="BW34" i="10"/>
  <c r="BW35" i="10" s="1"/>
  <c r="AM34" i="10"/>
  <c r="C34" i="10"/>
  <c r="C35" i="10" s="1"/>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<sst xmlns="http://schemas.openxmlformats.org/spreadsheetml/2006/main" count="1093" uniqueCount="593">
  <si>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</si>
  <si>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</si>
  <si>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</si>
  <si>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</si>
  <si>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</si>
  <si>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</si>
  <si>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</si>
  <si>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</si>
  <si>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</si>
  <si>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</si>
  <si>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</si>
  <si>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</si>
  <si>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</si>
  <si>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</si>
  <si>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</si>
  <si>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</si>
  <si>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</si>
  <si>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</si>
  <si>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</si>
  <si>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</si>
  <si>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</si>
  <si>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</si>
  <si>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</si>
  <si>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</si>
  <si>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</si>
  <si>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</si>
  <si>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</si>
  <si>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</si>
  <si>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</si>
  <si>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</si>
  <si>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</si>
  <si>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</si>
  <si>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</si>
  <si>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</si>
  <si>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</si>
  <si>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</si>
  <si>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</si>
  <si>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</si>
  <si>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</si>
  <si>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</si>
  <si>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</si>
  <si>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</si>
  <si>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</si>
  <si>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</si>
  <si>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</si>
  <si>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</si>
  <si>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</si>
  <si>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</si>
  <si>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</si>
  <si>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</si>
  <si>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</si>
  <si>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</si>
  <si>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</si>
  <si>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</si>
  <si>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</si>
  <si>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</si>
  <si>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</si>
  <si>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</si>
  <si>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</si>
  <si>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</si>
  <si>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</si>
  <si>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</si>
  <si>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</si>
  <si>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</si>
  <si>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</si>
  <si>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</si>
  <si>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</si>
  <si>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</si>
  <si>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</si>
  <si>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</si>
  <si>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</si>
  <si>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</si>
  <si>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</si>
  <si>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</si>
  <si>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</si>
  <si>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</si>
  <si>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</si>
  <si>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</si>
  <si>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</si>
  <si>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</si>
  <si>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</si>
  <si>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</si>
  <si>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</si>
  <si>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</si>
  <si>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</si>
  <si>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</si>
  <si>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</si>
  <si>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</si>
  <si>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</si>
  <si>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</si>
  <si>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</si>
  <si>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</si>
  <si>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</si>
  <si>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</si>
  <si>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</si>
  <si>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</si>
  <si>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南富良野町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</si>
  <si>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</si>
  <si>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</si>
  <si>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</si>
  <si>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</si>
  <si>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</si>
  <si>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</si>
  <si>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</si>
  <si>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</si>
  <si>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</si>
  <si>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</si>
  <si>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</si>
  <si>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</si>
  <si>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</si>
  <si>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</si>
  <si>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</si>
  <si>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</si>
  <si>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</si>
  <si>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</si>
  <si>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</si>
  <si>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</si>
  <si>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</si>
  <si>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</si>
  <si>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</si>
  <si>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</si>
  <si>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</si>
  <si>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</si>
  <si>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</si>
  <si>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</si>
  <si>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</si>
  <si>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</si>
  <si>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</si>
  <si>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</si>
  <si>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</si>
  <si>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</si>
  <si>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</si>
  <si>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</si>
  <si>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</si>
  <si>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</si>
  <si>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</si>
  <si>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</si>
  <si>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</si>
  <si>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</si>
  <si>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</si>
  <si>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</si>
  <si>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</si>
  <si>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</si>
  <si>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</si>
  <si>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</si>
  <si>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</si>
  <si>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</si>
  <si>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</si>
  <si>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</si>
  <si>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</si>
  <si>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</si>
  <si>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</si>
  <si>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</si>
  <si>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</si>
  <si>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</si>
  <si>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</si>
  <si>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</si>
  <si>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</si>
  <si>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</si>
  <si>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</si>
  <si>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</si>
  <si>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</si>
  <si>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</si>
  <si>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</si>
  <si>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</si>
  <si>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</si>
  <si>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</si>
  <si>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</si>
  <si>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</si>
  <si>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</si>
  <si>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</si>
  <si>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</si>
  <si>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</si>
  <si>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</si>
  <si>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</si>
  <si>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</si>
  <si>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</si>
  <si>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</si>
  <si>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</si>
  <si>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</si>
  <si>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</si>
  <si>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</si>
  <si>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</si>
  <si>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</si>
  <si>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</si>
  <si>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</si>
  <si>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</si>
  <si>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</si>
  <si>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</si>
  <si>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</si>
  <si>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</si>
  <si>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</si>
  <si>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</si>
  <si>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</si>
  <si>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</si>
  <si>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</si>
  <si>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</si>
  <si>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</si>
  <si>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</si>
  <si>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</si>
  <si>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</si>
  <si>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</si>
  <si>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</si>
  <si>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</si>
  <si>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</si>
  <si>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</si>
  <si>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</si>
  <si>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</si>
  <si>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</si>
  <si>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</si>
  <si>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</si>
  <si>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</si>
  <si>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</si>
  <si>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北海道南富良野町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</si>
  <si>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</si>
  <si>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</si>
  <si>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</si>
  <si>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</si>
  <si>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</si>
  <si>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</si>
  <si>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</si>
  <si>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</si>
  <si>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</si>
  <si>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</si>
  <si>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</si>
  <si>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</si>
  <si>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</si>
  <si>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</si>
  <si>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</si>
  <si>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</si>
  <si>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</si>
  <si>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</si>
  <si>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</si>
  <si>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</si>
  <si>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</si>
  <si>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</si>
  <si>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</si>
  <si>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</si>
  <si>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</si>
  <si>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</si>
  <si>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</si>
  <si>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</si>
  <si>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</si>
  <si>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</si>
  <si>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</si>
  <si>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</si>
  <si>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</si>
  <si>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</si>
  <si>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</si>
  <si>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</si>
  <si>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</si>
  <si>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</si>
  <si>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</si>
  <si>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</si>
  <si>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</si>
  <si>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</si>
  <si>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</si>
  <si>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</si>
  <si>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</si>
  <si>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</si>
  <si>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</si>
  <si>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</si>
  <si>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</si>
  <si>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</si>
  <si>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</si>
  <si>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</si>
  <si>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</si>
  <si>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</si>
  <si>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</si>
  <si>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</si>
  <si>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</si>
  <si>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</si>
  <si>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</si>
  <si>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</si>
  <si>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</si>
  <si>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</si>
  <si>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</si>
  <si>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</si>
  <si>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</si>
  <si>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</si>
  <si>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</si>
  <si>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</si>
  <si>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</si>
  <si>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</si>
  <si>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</si>
  <si>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</si>
  <si>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</si>
  <si>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</si>
  <si>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</si>
  <si>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</si>
  <si>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</si>
  <si>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</si>
  <si>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</si>
  <si>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</si>
  <si>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</si>
  <si>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</si>
  <si>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</si>
  <si>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</si>
  <si>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</si>
  <si>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</si>
  <si>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</si>
  <si>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</si>
  <si>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</si>
  <si>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</si>
  <si>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</si>
  <si>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</si>
  <si>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</si>
  <si>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</si>
  <si>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</si>
  <si>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</si>
  <si>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</si>
  <si>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</si>
  <si>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</si>
  <si>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</si>
  <si>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</si>
  <si>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</si>
  <si>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</si>
  <si>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</si>
  <si>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</si>
  <si>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</si>
  <si>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</si>
  <si>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</si>
  <si>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</si>
  <si>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</si>
  <si>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</si>
  <si>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</si>
  <si>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</si>
  <si>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</si>
  <si>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</si>
  <si>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</si>
  <si>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</si>
  <si>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</si>
  <si>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</si>
  <si>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</si>
  <si>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</si>
  <si>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</si>
  <si>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</si>
  <si>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</si>
  <si>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</si>
  <si>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</si>
  <si>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</si>
  <si>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</si>
  <si>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</si>
  <si>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</si>
  <si>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</si>
  <si>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</si>
  <si>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</si>
  <si>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</si>
  <si>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</si>
  <si>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</si>
  <si>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</si>
  <si>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</si>
  <si>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</si>
  <si>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</si>
  <si>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</si>
  <si>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</si>
  <si>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</si>
  <si>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</si>
  <si>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</si>
  <si>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</si>
  <si>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</si>
  <si>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</si>
  <si>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</si>
  <si>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</si>
  <si>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</si>
  <si>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</si>
  <si>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</si>
  <si>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</si>
  <si>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</si>
  <si>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</si>
  <si>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北海道南富良野町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</si>
  <si>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</si>
  <si>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</si>
  <si>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</si>
  <si>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</si>
  <si>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</si>
  <si>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</si>
  <si>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</si>
  <si>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</si>
  <si>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</si>
  <si>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</si>
  <si>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</si>
  <si>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</si>
  <si>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</si>
  <si>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</si>
  <si>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</si>
  <si>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</si>
  <si>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</si>
  <si>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</si>
  <si>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</si>
  <si>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</si>
  <si>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</si>
  <si>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</si>
  <si>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</si>
  <si>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</si>
  <si>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</si>
  <si>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</si>
  <si>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</si>
  <si>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</si>
  <si>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</si>
  <si>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</si>
  <si>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</si>
  <si>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</si>
  <si>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</si>
  <si>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</si>
  <si>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</si>
  <si>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</si>
  <si>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</si>
  <si>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</si>
  <si>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</si>
  <si>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</si>
  <si>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</si>
  <si>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</si>
  <si>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</si>
  <si>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</si>
  <si>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</si>
  <si>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</si>
  <si>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</si>
  <si>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</si>
  <si>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</si>
  <si>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</si>
  <si>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</si>
  <si>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</si>
  <si>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</si>
  <si>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</si>
  <si>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</si>
  <si>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</si>
  <si>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</si>
  <si>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</si>
  <si>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</si>
  <si>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</si>
  <si>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</si>
  <si>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</si>
  <si>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</si>
  <si>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</si>
  <si>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</si>
  <si>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</si>
  <si>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</si>
  <si>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</si>
  <si>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</si>
  <si>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</si>
  <si>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</si>
  <si>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</si>
  <si>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</si>
  <si>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</si>
  <si>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</si>
  <si>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</si>
  <si>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</si>
  <si>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</si>
  <si>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</si>
  <si>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</si>
  <si>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</si>
  <si>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</si>
  <si>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</si>
  <si>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</si>
  <si>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</si>
  <si>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</si>
  <si>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</si>
  <si>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</si>
  <si>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</si>
  <si>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</si>
  <si>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</si>
  <si>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</si>
  <si>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</si>
  <si>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</si>
  <si>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</si>
  <si>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</si>
  <si>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</si>
  <si>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</si>
  <si>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</si>
  <si>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</si>
  <si>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</si>
  <si>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</si>
  <si>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</si>
  <si>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</si>
  <si>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</si>
  <si>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</si>
  <si>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</si>
  <si>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</si>
  <si>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</si>
  <si>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</si>
  <si>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</si>
  <si>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</si>
  <si>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</si>
  <si>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</si>
  <si>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</si>
  <si>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</si>
  <si>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</si>
  <si>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</si>
  <si>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</si>
  <si>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</si>
  <si>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</si>
  <si>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</si>
  <si>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</si>
  <si>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</si>
  <si>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</si>
  <si>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</si>
  <si>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</si>
  <si>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</si>
  <si>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</si>
  <si>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</si>
  <si>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</si>
  <si>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</si>
  <si>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</si>
  <si>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</si>
  <si>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</si>
  <si>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</si>
  <si>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</si>
  <si>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</si>
  <si>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</si>
  <si>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</si>
  <si>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</si>
  <si>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</si>
  <si>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</si>
  <si>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</si>
  <si>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</si>
  <si>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</si>
  <si>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</si>
  <si>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</si>
  <si>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</si>
  <si>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</si>
  <si>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</si>
  <si>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</si>
  <si>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</si>
  <si>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</si>
  <si>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</si>
  <si>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</si>
  <si>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</si>
  <si>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</si>
  <si>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</si>
  <si>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</si>
  <si>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</si>
  <si>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</si>
  <si>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</si>
  <si>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</si>
  <si>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</si>
  <si>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</si>
  <si>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</si>
  <si>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</si>
  <si>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</si>
  <si>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</si>
  <si>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</si>
  <si>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</si>
  <si>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</si>
  <si>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</si>
  <si>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</si>
  <si>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</si>
  <si>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</si>
  <si>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</si>
  <si>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</si>
  <si>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</si>
  <si>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</si>
  <si>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</si>
  <si>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</si>
  <si>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5.02</t>
  </si>
  <si>
    <t>▲ 5.22</t>
  </si>
  <si>
    <t>▲ 0.10</t>
  </si>
  <si>
    <t>一般会計</t>
  </si>
  <si>
    <t>国民健康保険事業特別会計</t>
  </si>
  <si>
    <t>介護保険特別会計</t>
  </si>
  <si>
    <t>簡易水道事業特別会計</t>
  </si>
  <si>
    <t>町立診療所事業特別会計</t>
  </si>
  <si>
    <t>公共下水道事業特別会計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</si>
  <si>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</si>
  <si>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</si>
  <si>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</si>
  <si>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</si>
  <si>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</si>
  <si>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</si>
  <si>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</si>
  <si>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</si>
  <si>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</si>
  <si>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南富良野町振興公社</t>
    <rPh sb="0" eb="5">
      <t>ミナミフラノチョウ</t>
    </rPh>
    <rPh sb="5" eb="7">
      <t>シンコウ</t>
    </rPh>
    <rPh sb="7" eb="9">
      <t>コウシャ</t>
    </rPh>
    <phoneticPr fontId="2"/>
  </si>
  <si>
    <t>-</t>
    <phoneticPr fontId="2"/>
  </si>
  <si>
    <t>富良野広域連合</t>
    <rPh sb="0" eb="7">
      <t>フラノコウイキレンゴウ</t>
    </rPh>
    <phoneticPr fontId="2"/>
  </si>
  <si>
    <t>上川教育研修センター</t>
    <rPh sb="0" eb="2">
      <t>カミカワ</t>
    </rPh>
    <rPh sb="2" eb="4">
      <t>キョウイク</t>
    </rPh>
    <rPh sb="4" eb="6">
      <t>ケンシュウ</t>
    </rPh>
    <phoneticPr fontId="2"/>
  </si>
  <si>
    <t>※8：職員の状況については、令和3年地方公務員給与実態調査に基づいている。</t>
    <phoneticPr fontId="2"/>
  </si>
  <si>
    <t>公共施設等整備基金</t>
    <rPh sb="0" eb="2">
      <t>コウキョウ</t>
    </rPh>
    <rPh sb="2" eb="5">
      <t>シセツナド</t>
    </rPh>
    <rPh sb="5" eb="7">
      <t>セイビ</t>
    </rPh>
    <rPh sb="7" eb="9">
      <t>キキン</t>
    </rPh>
    <phoneticPr fontId="5"/>
  </si>
  <si>
    <t>まちづくり応援基金</t>
    <rPh sb="5" eb="7">
      <t>オウエン</t>
    </rPh>
    <rPh sb="7" eb="9">
      <t>キキン</t>
    </rPh>
    <phoneticPr fontId="5"/>
  </si>
  <si>
    <t>地域福祉基金</t>
    <rPh sb="0" eb="2">
      <t>チイキ</t>
    </rPh>
    <rPh sb="2" eb="4">
      <t>フクシ</t>
    </rPh>
    <rPh sb="4" eb="6">
      <t>キキン</t>
    </rPh>
    <phoneticPr fontId="5"/>
  </si>
  <si>
    <t>中山間ふるさと・水と土保全基金</t>
    <rPh sb="0" eb="1">
      <t>チュウ</t>
    </rPh>
    <rPh sb="1" eb="3">
      <t>サンカン</t>
    </rPh>
    <rPh sb="8" eb="9">
      <t>ミズ</t>
    </rPh>
    <rPh sb="10" eb="11">
      <t>ツチ</t>
    </rPh>
    <rPh sb="11" eb="13">
      <t>ホゼン</t>
    </rPh>
    <rPh sb="13" eb="15">
      <t>キキン</t>
    </rPh>
    <phoneticPr fontId="5"/>
  </si>
  <si>
    <t>森林環境譲与税基金</t>
    <rPh sb="0" eb="2">
      <t>シンリン</t>
    </rPh>
    <rPh sb="2" eb="4">
      <t>カンキョウ</t>
    </rPh>
    <rPh sb="4" eb="6">
      <t>ジョウヨ</t>
    </rPh>
    <rPh sb="6" eb="7">
      <t>ゼイ</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</si>
  <si>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</si>
  <si>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</si>
  <si>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</si>
  <si>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</si>
  <si>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</si>
  <si>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公債費の償還額が前年より減少したことにより公債比率は減少したが、道の駅再編整備等に伴う起債借入により起債残高が増加したため将来負担比率は上昇した。</t>
    <rPh sb="0" eb="2">
      <t>コウサイ</t>
    </rPh>
    <rPh sb="2" eb="3">
      <t>ヒ</t>
    </rPh>
    <rPh sb="4" eb="6">
      <t>ショウカン</t>
    </rPh>
    <rPh sb="6" eb="7">
      <t>ガク</t>
    </rPh>
    <rPh sb="8" eb="10">
      <t>ゼンネン</t>
    </rPh>
    <rPh sb="12" eb="14">
      <t>ゲンショウ</t>
    </rPh>
    <rPh sb="21" eb="23">
      <t>コウサイ</t>
    </rPh>
    <rPh sb="23" eb="25">
      <t>ヒリツ</t>
    </rPh>
    <rPh sb="26" eb="28">
      <t>ゲンショウ</t>
    </rPh>
    <rPh sb="32" eb="33">
      <t>ミチ</t>
    </rPh>
    <rPh sb="34" eb="35">
      <t>エキ</t>
    </rPh>
    <rPh sb="35" eb="37">
      <t>サイヘン</t>
    </rPh>
    <rPh sb="37" eb="39">
      <t>セイビ</t>
    </rPh>
    <rPh sb="41" eb="42">
      <t>トモナ</t>
    </rPh>
    <rPh sb="43" eb="45">
      <t>キサイ</t>
    </rPh>
    <rPh sb="45" eb="47">
      <t>カリイレ</t>
    </rPh>
    <rPh sb="50" eb="52">
      <t>キサイ</t>
    </rPh>
    <rPh sb="52" eb="54">
      <t>ザンダカ</t>
    </rPh>
    <rPh sb="55" eb="57">
      <t>ゾウカ</t>
    </rPh>
    <rPh sb="61" eb="63">
      <t>ショウライ</t>
    </rPh>
    <rPh sb="63" eb="65">
      <t>フタン</t>
    </rPh>
    <rPh sb="65" eb="67">
      <t>ヒリツ</t>
    </rPh>
    <rPh sb="68" eb="70">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</si>
  <si>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</si>
  <si>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</si>
  <si>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</si>
  <si>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老朽化した施設が多く存在していることから有形固定資産減価償却率が増加しているが、地方債残高が減少したことにより将来負担比率は減少した。</t>
    <rPh sb="0" eb="3">
      <t>ロウキュウカ</t>
    </rPh>
    <rPh sb="5" eb="7">
      <t>シセツ</t>
    </rPh>
    <rPh sb="8" eb="9">
      <t>オオ</t>
    </rPh>
    <rPh sb="10" eb="12">
      <t>ソンザイ</t>
    </rPh>
    <rPh sb="20" eb="22">
      <t>ユウケイ</t>
    </rPh>
    <rPh sb="22" eb="24">
      <t>コテイ</t>
    </rPh>
    <rPh sb="24" eb="26">
      <t>シサン</t>
    </rPh>
    <rPh sb="26" eb="28">
      <t>ゲンカ</t>
    </rPh>
    <rPh sb="28" eb="30">
      <t>ショウキャク</t>
    </rPh>
    <rPh sb="30" eb="31">
      <t>リツ</t>
    </rPh>
    <rPh sb="32" eb="34">
      <t>ゾウカ</t>
    </rPh>
    <rPh sb="40" eb="43">
      <t>チホウサイ</t>
    </rPh>
    <rPh sb="43" eb="45">
      <t>ザンダカ</t>
    </rPh>
    <rPh sb="46" eb="48">
      <t>ゲンショウ</t>
    </rPh>
    <rPh sb="55" eb="57">
      <t>ショウライ</t>
    </rPh>
    <rPh sb="57" eb="59">
      <t>フタン</t>
    </rPh>
    <rPh sb="59" eb="61">
      <t>ヒリツ</t>
    </rPh>
    <rPh sb="62" eb="64">
      <t>ゲンショウシセツオオソンザイユウケイコテイシサンゲンカショウキャクリツゾウカチホウサイザンダカゲンショウショウライフタンヒリツゲンショウ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</si>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</sst>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080830-2CC0-4EE5-81D4-2808E61182B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8FF5-4EBC-9BAD-0D7B01421C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421089</c:v>
                </c:pt>
                <c:pt idx="1">
                  <c:v>139633</c:v>
                </c:pt>
                <c:pt idx="2">
                  <c:v>184818</c:v>
                </c:pt>
                <c:pt idx="3">
                  <c:v>263355</c:v>
                </c:pt>
                <c:pt idx="4">
                  <c:v>737328</c:v>
                </c:pt>
              </c:numCache>
            </c:numRef>
          </c:val>
          <c:smooth val="0"/>
          <c:extLst>
            <c:ext xmlns:c16="http://schemas.microsoft.com/office/drawing/2014/chart" uri="{C3380CC4-5D6E-409C-BE32-E72D297353CC}">
              <c16:uniqueId val="{00000001-8FF5-4EBC-9BAD-0D7B01421C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3.51</c:v>
                </c:pt>
                <c:pt idx="1">
                  <c:v>2.77</c:v>
                </c:pt>
                <c:pt idx="2">
                  <c:v>2.68</c:v>
                </c:pt>
                <c:pt idx="3">
                  <c:v>2.5099999999999998</c:v>
                </c:pt>
                <c:pt idx="4">
                  <c:v>3.72</c:v>
                </c:pt>
              </c:numCache>
            </c:numRef>
          </c:val>
          <c:extLst>
            <c:ext xmlns:c16="http://schemas.microsoft.com/office/drawing/2014/chart" uri="{C3380CC4-5D6E-409C-BE32-E72D297353CC}">
              <c16:uniqueId val="{00000000-825B-42D9-84D5-5EB68BC904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25.42</c:v>
                </c:pt>
                <c:pt idx="1">
                  <c:v>21.14</c:v>
                </c:pt>
                <c:pt idx="2">
                  <c:v>23.15</c:v>
                </c:pt>
                <c:pt idx="3">
                  <c:v>22.6</c:v>
                </c:pt>
                <c:pt idx="4">
                  <c:v>21.83</c:v>
                </c:pt>
              </c:numCache>
            </c:numRef>
          </c:val>
          <c:extLst>
            <c:ext xmlns:c16="http://schemas.microsoft.com/office/drawing/2014/chart" uri="{C3380CC4-5D6E-409C-BE32-E72D297353CC}">
              <c16:uniqueId val="{00000001-825B-42D9-84D5-5EB68BC904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-5.0199999999999996</c:v>
                </c:pt>
                <c:pt idx="1">
                  <c:v>-5.22</c:v>
                </c:pt>
                <c:pt idx="2">
                  <c:v>0.68</c:v>
                </c:pt>
                <c:pt idx="3">
                  <c:v>-0.1</c:v>
                </c:pt>
                <c:pt idx="4">
                  <c:v>1.29</c:v>
                </c:pt>
              </c:numCache>
            </c:numRef>
          </c:val>
          <c:smooth val="0"/>
          <c:extLst>
            <c:ext xmlns:c16="http://schemas.microsoft.com/office/drawing/2014/chart" uri="{C3380CC4-5D6E-409C-BE32-E72D297353CC}">
              <c16:uniqueId val="{00000002-825B-42D9-84D5-5EB68BC904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08-4E15-8E93-EA5A0FEE98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08-4E15-8E93-EA5A0FEE98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08-4E15-8E93-EA5A0FEE989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F08-4E15-8E93-EA5A0FEE989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0.05</c:v>
                </c:pt>
                <c:pt idx="8">
                  <c:v>#N/A</c:v>
                </c:pt>
                <c:pt idx="9">
                  <c:v>0.04</c:v>
                </c:pt>
              </c:numCache>
            </c:numRef>
          </c:val>
          <c:extLst>
            <c:ext xmlns:c16="http://schemas.microsoft.com/office/drawing/2014/chart" uri="{C3380CC4-5D6E-409C-BE32-E72D297353CC}">
              <c16:uniqueId val="{00000004-FF08-4E15-8E93-EA5A0FEE989D}"/>
            </c:ext>
          </c:extLst>
        </c:ser>
        <c:ser>
          <c:idx val="5"/>
          <c:order val="5"/>
          <c:tx>
            <c:strRef>
              <c:f>データシート!$A$32</c:f>
              <c:strCache>
                <c:ptCount val="1"/>
                <c:pt idx="0">
                  <c:v>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5-FF08-4E15-8E93-EA5A0FEE989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0.06</c:v>
                </c:pt>
                <c:pt idx="4">
                  <c:v>#N/A</c:v>
                </c:pt>
                <c:pt idx="5">
                  <c:v>0.06</c:v>
                </c:pt>
                <c:pt idx="6">
                  <c:v>#N/A</c:v>
                </c:pt>
                <c:pt idx="7">
                  <c:v>0.08</c:v>
                </c:pt>
                <c:pt idx="8">
                  <c:v>#N/A</c:v>
                </c:pt>
                <c:pt idx="9">
                  <c:v>0.08</c:v>
                </c:pt>
              </c:numCache>
            </c:numRef>
          </c:val>
          <c:extLst>
            <c:ext xmlns:c16="http://schemas.microsoft.com/office/drawing/2014/chart" uri="{C3380CC4-5D6E-409C-BE32-E72D297353CC}">
              <c16:uniqueId val="{00000006-FF08-4E15-8E93-EA5A0FEE98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c:v>
                </c:pt>
                <c:pt idx="2">
                  <c:v>#N/A</c:v>
                </c:pt>
                <c:pt idx="3">
                  <c:v>0.1</c:v>
                </c:pt>
                <c:pt idx="4">
                  <c:v>#N/A</c:v>
                </c:pt>
                <c:pt idx="5">
                  <c:v>0.1</c:v>
                </c:pt>
                <c:pt idx="6">
                  <c:v>#N/A</c:v>
                </c:pt>
                <c:pt idx="7">
                  <c:v>0.1</c:v>
                </c:pt>
                <c:pt idx="8">
                  <c:v>#N/A</c:v>
                </c:pt>
                <c:pt idx="9">
                  <c:v>0.12</c:v>
                </c:pt>
              </c:numCache>
            </c:numRef>
          </c:val>
          <c:extLst>
            <c:ext xmlns:c16="http://schemas.microsoft.com/office/drawing/2014/chart" uri="{C3380CC4-5D6E-409C-BE32-E72D297353CC}">
              <c16:uniqueId val="{00000007-FF08-4E15-8E93-EA5A0FEE989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0.17</c:v>
                </c:pt>
                <c:pt idx="2">
                  <c:v>#N/A</c:v>
                </c:pt>
                <c:pt idx="3">
                  <c:v>0.01</c:v>
                </c:pt>
                <c:pt idx="4">
                  <c:v>#N/A</c:v>
                </c:pt>
                <c:pt idx="5">
                  <c:v>0.21</c:v>
                </c:pt>
                <c:pt idx="6">
                  <c:v>#N/A</c:v>
                </c:pt>
                <c:pt idx="7">
                  <c:v>0.02</c:v>
                </c:pt>
                <c:pt idx="8">
                  <c:v>#N/A</c:v>
                </c:pt>
                <c:pt idx="9">
                  <c:v>0.22</c:v>
                </c:pt>
              </c:numCache>
            </c:numRef>
          </c:val>
          <c:extLst>
            <c:ext xmlns:c16="http://schemas.microsoft.com/office/drawing/2014/chart" uri="{C3380CC4-5D6E-409C-BE32-E72D297353CC}">
              <c16:uniqueId val="{00000008-FF08-4E15-8E93-EA5A0FEE98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3.51</c:v>
                </c:pt>
                <c:pt idx="2">
                  <c:v>#N/A</c:v>
                </c:pt>
                <c:pt idx="3">
                  <c:v>2.76</c:v>
                </c:pt>
                <c:pt idx="4">
                  <c:v>#N/A</c:v>
                </c:pt>
                <c:pt idx="5">
                  <c:v>2.67</c:v>
                </c:pt>
                <c:pt idx="6">
                  <c:v>#N/A</c:v>
                </c:pt>
                <c:pt idx="7">
                  <c:v>2.5099999999999998</c:v>
                </c:pt>
                <c:pt idx="8">
                  <c:v>#N/A</c:v>
                </c:pt>
                <c:pt idx="9">
                  <c:v>3.64</c:v>
                </c:pt>
              </c:numCache>
            </c:numRef>
          </c:val>
          <c:extLst>
            <c:ext xmlns:c16="http://schemas.microsoft.com/office/drawing/2014/chart" uri="{C3380CC4-5D6E-409C-BE32-E72D297353CC}">
              <c16:uniqueId val="{00000009-FF08-4E15-8E93-EA5A0FEE98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636</c:v>
                </c:pt>
                <c:pt idx="5">
                  <c:v>681</c:v>
                </c:pt>
                <c:pt idx="8">
                  <c:v>690</c:v>
                </c:pt>
                <c:pt idx="11">
                  <c:v>646</c:v>
                </c:pt>
                <c:pt idx="14">
                  <c:v>659</c:v>
                </c:pt>
              </c:numCache>
            </c:numRef>
          </c:val>
          <c:extLst>
            <c:ext xmlns:c16="http://schemas.microsoft.com/office/drawing/2014/chart" uri="{C3380CC4-5D6E-409C-BE32-E72D297353CC}">
              <c16:uniqueId val="{00000000-2D87-4F93-81D0-E57CA34059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87-4F93-81D0-E57CA34059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36</c:v>
                </c:pt>
                <c:pt idx="6">
                  <c:v>46</c:v>
                </c:pt>
                <c:pt idx="9">
                  <c:v>46</c:v>
                </c:pt>
                <c:pt idx="12">
                  <c:v>36</c:v>
                </c:pt>
              </c:numCache>
            </c:numRef>
          </c:val>
          <c:extLst>
            <c:ext xmlns:c16="http://schemas.microsoft.com/office/drawing/2014/chart" uri="{C3380CC4-5D6E-409C-BE32-E72D297353CC}">
              <c16:uniqueId val="{00000002-2D87-4F93-81D0-E57CA34059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13</c:v>
                </c:pt>
                <c:pt idx="6">
                  <c:v>13</c:v>
                </c:pt>
                <c:pt idx="9">
                  <c:v>13</c:v>
                </c:pt>
                <c:pt idx="12">
                  <c:v>14</c:v>
                </c:pt>
              </c:numCache>
            </c:numRef>
          </c:val>
          <c:extLst>
            <c:ext xmlns:c16="http://schemas.microsoft.com/office/drawing/2014/chart" uri="{C3380CC4-5D6E-409C-BE32-E72D297353CC}">
              <c16:uniqueId val="{00000003-2D87-4F93-81D0-E57CA34059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c:v>
                </c:pt>
                <c:pt idx="3">
                  <c:v>99</c:v>
                </c:pt>
                <c:pt idx="6">
                  <c:v>100</c:v>
                </c:pt>
                <c:pt idx="9">
                  <c:v>87</c:v>
                </c:pt>
                <c:pt idx="12">
                  <c:v>98</c:v>
                </c:pt>
              </c:numCache>
            </c:numRef>
          </c:val>
          <c:extLst>
            <c:ext xmlns:c16="http://schemas.microsoft.com/office/drawing/2014/chart" uri="{C3380CC4-5D6E-409C-BE32-E72D297353CC}">
              <c16:uniqueId val="{00000004-2D87-4F93-81D0-E57CA34059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87-4F93-81D0-E57CA34059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87-4F93-81D0-E57CA34059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807</c:v>
                </c:pt>
                <c:pt idx="3">
                  <c:v>846</c:v>
                </c:pt>
                <c:pt idx="6">
                  <c:v>850</c:v>
                </c:pt>
                <c:pt idx="9">
                  <c:v>778</c:v>
                </c:pt>
                <c:pt idx="12">
                  <c:v>783</c:v>
                </c:pt>
              </c:numCache>
            </c:numRef>
          </c:val>
          <c:extLst>
            <c:ext xmlns:c16="http://schemas.microsoft.com/office/drawing/2014/chart" uri="{C3380CC4-5D6E-409C-BE32-E72D297353CC}">
              <c16:uniqueId val="{00000007-2D87-4F93-81D0-E57CA34059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324</c:v>
                </c:pt>
                <c:pt idx="2">
                  <c:v>#N/A</c:v>
                </c:pt>
                <c:pt idx="3">
                  <c:v>#N/A</c:v>
                </c:pt>
                <c:pt idx="4">
                  <c:v>313</c:v>
                </c:pt>
                <c:pt idx="5">
                  <c:v>#N/A</c:v>
                </c:pt>
                <c:pt idx="6">
                  <c:v>#N/A</c:v>
                </c:pt>
                <c:pt idx="7">
                  <c:v>319</c:v>
                </c:pt>
                <c:pt idx="8">
                  <c:v>#N/A</c:v>
                </c:pt>
                <c:pt idx="9">
                  <c:v>#N/A</c:v>
                </c:pt>
                <c:pt idx="10">
                  <c:v>278</c:v>
                </c:pt>
                <c:pt idx="11">
                  <c:v>#N/A</c:v>
                </c:pt>
                <c:pt idx="12">
                  <c:v>#N/A</c:v>
                </c:pt>
                <c:pt idx="13">
                  <c:v>272</c:v>
                </c:pt>
                <c:pt idx="14">
                  <c:v>#N/A</c:v>
                </c:pt>
              </c:numCache>
            </c:numRef>
          </c:val>
          <c:smooth val="0"/>
          <c:extLst>
            <c:ext xmlns:c16="http://schemas.microsoft.com/office/drawing/2014/chart" uri="{C3380CC4-5D6E-409C-BE32-E72D297353CC}">
              <c16:uniqueId val="{00000008-2D87-4F93-81D0-E57CA34059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5139</c:v>
                </c:pt>
                <c:pt idx="5">
                  <c:v>4676</c:v>
                </c:pt>
                <c:pt idx="8">
                  <c:v>4417</c:v>
                </c:pt>
                <c:pt idx="11">
                  <c:v>4409</c:v>
                </c:pt>
                <c:pt idx="14">
                  <c:v>3931</c:v>
                </c:pt>
              </c:numCache>
            </c:numRef>
          </c:val>
          <c:extLst>
            <c:ext xmlns:c16="http://schemas.microsoft.com/office/drawing/2014/chart" uri="{C3380CC4-5D6E-409C-BE32-E72D297353CC}">
              <c16:uniqueId val="{00000000-D0FE-4690-AB5C-FEAA45B2CD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191</c:v>
                </c:pt>
                <c:pt idx="5">
                  <c:v>276</c:v>
                </c:pt>
                <c:pt idx="8">
                  <c:v>401</c:v>
                </c:pt>
                <c:pt idx="11">
                  <c:v>453</c:v>
                </c:pt>
                <c:pt idx="14">
                  <c:v>489</c:v>
                </c:pt>
              </c:numCache>
            </c:numRef>
          </c:val>
          <c:extLst>
            <c:ext xmlns:c16="http://schemas.microsoft.com/office/drawing/2014/chart" uri="{C3380CC4-5D6E-409C-BE32-E72D297353CC}">
              <c16:uniqueId val="{00000001-D0FE-4690-AB5C-FEAA45B2CD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1692</c:v>
                </c:pt>
                <c:pt idx="5">
                  <c:v>1612</c:v>
                </c:pt>
                <c:pt idx="8">
                  <c:v>1627</c:v>
                </c:pt>
                <c:pt idx="11">
                  <c:v>1564</c:v>
                </c:pt>
                <c:pt idx="14">
                  <c:v>1829</c:v>
                </c:pt>
              </c:numCache>
            </c:numRef>
          </c:val>
          <c:extLst>
            <c:ext xmlns:c16="http://schemas.microsoft.com/office/drawing/2014/chart" uri="{C3380CC4-5D6E-409C-BE32-E72D297353CC}">
              <c16:uniqueId val="{00000002-D0FE-4690-AB5C-FEAA45B2CD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FE-4690-AB5C-FEAA45B2CD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FE-4690-AB5C-FEAA45B2CD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FE-4690-AB5C-FEAA45B2CD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354</c:v>
                </c:pt>
                <c:pt idx="3">
                  <c:v>308</c:v>
                </c:pt>
                <c:pt idx="6">
                  <c:v>314</c:v>
                </c:pt>
                <c:pt idx="9">
                  <c:v>285</c:v>
                </c:pt>
                <c:pt idx="12">
                  <c:v>230</c:v>
                </c:pt>
              </c:numCache>
            </c:numRef>
          </c:val>
          <c:extLst>
            <c:ext xmlns:c16="http://schemas.microsoft.com/office/drawing/2014/chart" uri="{C3380CC4-5D6E-409C-BE32-E72D297353CC}">
              <c16:uniqueId val="{00000006-D0FE-4690-AB5C-FEAA45B2CD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c:v>
                </c:pt>
                <c:pt idx="3">
                  <c:v>79</c:v>
                </c:pt>
                <c:pt idx="6">
                  <c:v>67</c:v>
                </c:pt>
                <c:pt idx="9">
                  <c:v>58</c:v>
                </c:pt>
                <c:pt idx="12">
                  <c:v>45</c:v>
                </c:pt>
              </c:numCache>
            </c:numRef>
          </c:val>
          <c:extLst>
            <c:ext xmlns:c16="http://schemas.microsoft.com/office/drawing/2014/chart" uri="{C3380CC4-5D6E-409C-BE32-E72D297353CC}">
              <c16:uniqueId val="{00000007-D0FE-4690-AB5C-FEAA45B2CD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1103</c:v>
                </c:pt>
                <c:pt idx="3">
                  <c:v>1063</c:v>
                </c:pt>
                <c:pt idx="6">
                  <c:v>1000</c:v>
                </c:pt>
                <c:pt idx="9">
                  <c:v>957</c:v>
                </c:pt>
                <c:pt idx="12">
                  <c:v>1125</c:v>
                </c:pt>
              </c:numCache>
            </c:numRef>
          </c:val>
          <c:extLst>
            <c:ext xmlns:c16="http://schemas.microsoft.com/office/drawing/2014/chart" uri="{C3380CC4-5D6E-409C-BE32-E72D297353CC}">
              <c16:uniqueId val="{00000008-D0FE-4690-AB5C-FEAA45B2CD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121</c:v>
                </c:pt>
                <c:pt idx="3">
                  <c:v>113</c:v>
                </c:pt>
                <c:pt idx="6">
                  <c:v>104</c:v>
                </c:pt>
                <c:pt idx="9">
                  <c:v>95</c:v>
                </c:pt>
                <c:pt idx="12">
                  <c:v>87</c:v>
                </c:pt>
              </c:numCache>
            </c:numRef>
          </c:val>
          <c:extLst>
            <c:ext xmlns:c16="http://schemas.microsoft.com/office/drawing/2014/chart" uri="{C3380CC4-5D6E-409C-BE32-E72D297353CC}">
              <c16:uniqueId val="{00000009-D0FE-4690-AB5C-FEAA45B2CD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6804</c:v>
                </c:pt>
                <c:pt idx="3">
                  <c:v>6294</c:v>
                </c:pt>
                <c:pt idx="6">
                  <c:v>5775</c:v>
                </c:pt>
                <c:pt idx="9">
                  <c:v>5408</c:v>
                </c:pt>
                <c:pt idx="12">
                  <c:v>5797</c:v>
                </c:pt>
              </c:numCache>
            </c:numRef>
          </c:val>
          <c:extLst>
            <c:ext xmlns:c16="http://schemas.microsoft.com/office/drawing/2014/chart" uri="{C3380CC4-5D6E-409C-BE32-E72D297353CC}">
              <c16:uniqueId val="{0000000A-D0FE-4690-AB5C-FEAA45B2CD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1444</c:v>
                </c:pt>
                <c:pt idx="2">
                  <c:v>#N/A</c:v>
                </c:pt>
                <c:pt idx="3">
                  <c:v>#N/A</c:v>
                </c:pt>
                <c:pt idx="4">
                  <c:v>1292</c:v>
                </c:pt>
                <c:pt idx="5">
                  <c:v>#N/A</c:v>
                </c:pt>
                <c:pt idx="6">
                  <c:v>#N/A</c:v>
                </c:pt>
                <c:pt idx="7">
                  <c:v>816</c:v>
                </c:pt>
                <c:pt idx="8">
                  <c:v>#N/A</c:v>
                </c:pt>
                <c:pt idx="9">
                  <c:v>#N/A</c:v>
                </c:pt>
                <c:pt idx="10">
                  <c:v>378</c:v>
                </c:pt>
                <c:pt idx="11">
                  <c:v>#N/A</c:v>
                </c:pt>
                <c:pt idx="12">
                  <c:v>#N/A</c:v>
                </c:pt>
                <c:pt idx="13">
                  <c:v>1036</c:v>
                </c:pt>
                <c:pt idx="14">
                  <c:v>#N/A</c:v>
                </c:pt>
              </c:numCache>
            </c:numRef>
          </c:val>
          <c:smooth val="0"/>
          <c:extLst>
            <c:ext xmlns:c16="http://schemas.microsoft.com/office/drawing/2014/chart" uri="{C3380CC4-5D6E-409C-BE32-E72D297353CC}">
              <c16:uniqueId val="{0000000B-D0FE-4690-AB5C-FEAA45B2CD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654</c:v>
                </c:pt>
                <c:pt idx="1">
                  <c:v>654</c:v>
                </c:pt>
                <c:pt idx="2">
                  <c:v>654</c:v>
                </c:pt>
              </c:numCache>
            </c:numRef>
          </c:val>
          <c:extLst>
            <c:ext xmlns:c16="http://schemas.microsoft.com/office/drawing/2014/chart" uri="{C3380CC4-5D6E-409C-BE32-E72D297353CC}">
              <c16:uniqueId val="{00000000-FE91-4D14-ABAE-3EEB84F3E7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120</c:v>
                </c:pt>
              </c:numCache>
            </c:numRef>
          </c:val>
          <c:extLst>
            <c:ext xmlns:c16="http://schemas.microsoft.com/office/drawing/2014/chart" uri="{C3380CC4-5D6E-409C-BE32-E72D297353CC}">
              <c16:uniqueId val="{00000001-FE91-4D14-ABAE-3EEB84F3E7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697</c:v>
                </c:pt>
                <c:pt idx="1">
                  <c:v>634</c:v>
                </c:pt>
                <c:pt idx="2">
                  <c:v>786</c:v>
                </c:pt>
              </c:numCache>
            </c:numRef>
          </c:val>
          <c:extLst>
            <c:ext xmlns:c16="http://schemas.microsoft.com/office/drawing/2014/chart" uri="{C3380CC4-5D6E-409C-BE32-E72D297353CC}">
              <c16:uniqueId val="{00000002-FE91-4D14-ABAE-3EEB84F3E7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{461EB10A-9D3F-4326-AA7F-37EC7AB7EE92}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EFE-4890-B3FA-FA3F019713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{FF06B98F-7E2B-4DF0-A07D-817BE4E026A3}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FE-4890-B3FA-FA3F019713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{A0FF1081-8147-4779-B5B2-0FBC3EA43F6F}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FE-4890-B3FA-FA3F019713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{243EFF4F-9E76-41FF-8705-99ACEF65ADC0}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FE-4890-B3FA-FA3F019713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{39E43968-5C60-4EFA-9421-B3952142DA71}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FE-4890-B3FA-FA3F019713E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{48BA3EC7-18F9-4213-9918-47C1E943C128}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EFE-4890-B3FA-FA3F019713E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{D3502F23-B40E-4297-B09A-5313B90D08D0}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EFE-4890-B3FA-FA3F019713E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{11CF760B-24EB-4CAE-8C80-3A7F721E3B4D}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EFE-4890-B3FA-FA3F019713E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{B37DFCD1-CFAD-45F1-8AFC-AC947CA6AEC0}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EFE-4890-B3FA-FA3F019713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74.400000000000006</c:v>
                </c:pt>
                <c:pt idx="8">
                  <c:v>74.400000000000006</c:v>
                </c:pt>
                <c:pt idx="16">
                  <c:v>75.599999999999994</c:v>
                </c:pt>
                <c:pt idx="24">
                  <c:v>76.7</c:v>
                </c:pt>
                <c:pt idx="32">
                  <c:v>77.8</c:v>
                </c:pt>
              </c:numCache>
            </c:numRef>
          </c:xVal>
          <c:yVal>
            <c:numRef>
              <c:f>公会計指標分析・財政指標組合せ分析表!$BP$51:$DC$51</c:f>
              <c:numCache>
                <c:formatCode>#,##0.0;"▲ "#,##0.0</c:formatCode>
                <c:ptCount val="40"/>
                <c:pt idx="0">
                  <c:v>64.8</c:v>
                </c:pt>
                <c:pt idx="8">
                  <c:v>59.4</c:v>
                </c:pt>
                <c:pt idx="16">
                  <c:v>37.299999999999997</c:v>
                </c:pt>
                <c:pt idx="24">
                  <c:v>16.399999999999999</c:v>
                </c:pt>
                <c:pt idx="32">
                  <c:v>43.1</c:v>
                </c:pt>
              </c:numCache>
            </c:numRef>
          </c:yVal>
          <c:smooth val="0"/>
          <c:extLst>
            <c:ext xmlns:c16="http://schemas.microsoft.com/office/drawing/2014/chart" uri="{C3380CC4-5D6E-409C-BE32-E72D297353CC}">
              <c16:uniqueId val="{00000009-1EFE-4890-B3FA-FA3F019713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{3F74F027-3EC6-48A5-B3C4-F3599D730AD5}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EFE-4890-B3FA-FA3F019713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{D53DCDF7-3ED9-48E1-BE60-CE191798CA26}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FE-4890-B3FA-FA3F019713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{805271D1-F576-46D0-8B10-4F39B8A45A0A}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FE-4890-B3FA-FA3F019713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{571D395D-9386-48FB-BAD2-08FD1F27255F}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FE-4890-B3FA-FA3F019713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{0ADBC34A-EC55-478C-AA59-3C7120C20066}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FE-4890-B3FA-FA3F019713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{E944EAF0-ACC3-46DF-8C74-5B8A1FF3D22E}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EFE-4890-B3FA-FA3F019713E9}"/>
                </c:ext>
              </c:extLst>
            </c:dLbl>
            <c:dLbl>
              <c:idx val="16"/>
              <c:layout>
                <c:manualLayout>
                  <c:x val="-2.85000741169383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{ABC8D8CD-2352-4F83-B4B2-242CC3B06F2E}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EFE-4890-B3FA-FA3F019713E9}"/>
                </c:ext>
              </c:extLst>
            </c:dLbl>
            <c:dLbl>
              <c:idx val="24"/>
              <c:layout>
                <c:manualLayout>
                  <c:x val="-3.55314271835301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{4ADCA416-F6F6-41AD-A8A9-50C321B7FC01}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EFE-4890-B3FA-FA3F019713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{09BDF64D-56A5-4C97-B0E4-94573E655E67}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EFE-4890-B3FA-FA3F019713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EFE-4890-B3FA-FA3F019713E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{0B6334C7-15B3-4ECA-B55C-840E6508994D}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9A2-4680-93F5-85716C36AA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{8DC58C5C-B2F9-4B7F-B3F2-70CDDAB7271D}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A2-4680-93F5-85716C36AA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{29324201-3516-4356-B057-3F01314F9483}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A2-4680-93F5-85716C36AA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{7ADA634B-6C97-490B-B1A3-CEFDC33710F0}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A2-4680-93F5-85716C36AA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{DBD6F991-6136-4A10-830E-AFBBC081F913}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A2-4680-93F5-85716C36AA5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{5BD6E7ED-715F-4A9D-8A1F-A716F259CCD8}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9A2-4680-93F5-85716C36AA5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{83ABB4A5-BC24-4C09-9A34-FC7CF24C2047}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9A2-4680-93F5-85716C36AA5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{BEFAD225-30E4-49AA-895C-404E61619434}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9A2-4680-93F5-85716C36AA5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{EFAD33E6-38F2-48E7-B694-54F65BF11405}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9A2-4680-93F5-85716C36AA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14</c:v>
                </c:pt>
                <c:pt idx="16">
                  <c:v>14.5</c:v>
                </c:pt>
                <c:pt idx="24">
                  <c:v>13.7</c:v>
                </c:pt>
                <c:pt idx="32">
                  <c:v>12.6</c:v>
                </c:pt>
              </c:numCache>
            </c:numRef>
          </c:xVal>
          <c:yVal>
            <c:numRef>
              <c:f>公会計指標分析・財政指標組合せ分析表!$BP$73:$DC$73</c:f>
              <c:numCache>
                <c:formatCode>#,##0.0;"▲ "#,##0.0</c:formatCode>
                <c:ptCount val="40"/>
                <c:pt idx="0">
                  <c:v>64.8</c:v>
                </c:pt>
                <c:pt idx="8">
                  <c:v>59.4</c:v>
                </c:pt>
                <c:pt idx="16">
                  <c:v>37.299999999999997</c:v>
                </c:pt>
                <c:pt idx="24">
                  <c:v>16.399999999999999</c:v>
                </c:pt>
                <c:pt idx="32">
                  <c:v>43.1</c:v>
                </c:pt>
              </c:numCache>
            </c:numRef>
          </c:yVal>
          <c:smooth val="0"/>
          <c:extLst>
            <c:ext xmlns:c16="http://schemas.microsoft.com/office/drawing/2014/chart" uri="{C3380CC4-5D6E-409C-BE32-E72D297353CC}">
              <c16:uniqueId val="{00000009-79A2-4680-93F5-85716C36AA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1208350942902527"/>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{0384F9A3-E4D2-48F1-A656-D7892771962B}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9A2-4680-93F5-85716C36AA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{9EF26595-293D-47D9-A4D7-4F97FA327536}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A2-4680-93F5-85716C36AA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{9DCC7BBE-6405-486A-B0B1-90B320BA79CD}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A2-4680-93F5-85716C36AA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{9F4A4448-6D9F-4749-8FA3-64EB4E488643}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A2-4680-93F5-85716C36AA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{45664599-CC68-4576-9E16-76242332D667}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A2-4680-93F5-85716C36AA5D}"/>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{E771000E-C836-47D5-866C-FB1F6C502C53}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9A2-4680-93F5-85716C36AA5D}"/>
                </c:ext>
              </c:extLst>
            </c:dLbl>
            <c:dLbl>
              <c:idx val="16"/>
              <c:layout>
                <c:manualLayout>
                  <c:x val="-3.1570342725075584E-2"/>
                  <c:y val="-9.2021272587911821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{BB5E849B-238A-4B89-822C-D74CBA8741D2}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9A2-4680-93F5-85716C36AA5D}"/>
                </c:ext>
              </c:extLst>
            </c:dLbl>
            <c:dLbl>
              <c:idx val="24"/>
              <c:layout>
                <c:manualLayout>
                  <c:x val="-3.1570342725075584E-2"/>
                  <c:y val="-8.311111598204544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{CACC0676-32DC-47C2-BE8E-CE758D3CA819}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9A2-4680-93F5-85716C36AA5D}"/>
                </c:ext>
              </c:extLst>
            </c:dLbl>
            <c:dLbl>
              <c:idx val="32"/>
              <c:layout>
                <c:manualLayout>
                  <c:x val="-3.1570342725075584E-2"/>
                  <c:y val="-4.526966443752924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{E77787A0-274D-47EA-AB59-A614B28960B7}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9A2-4680-93F5-85716C36AA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A2-4680-93F5-85716C36AA5D}"/>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住宅東幾寅団地建設事業の元利償還金が増加したことにより増となった。今後も道の駅再編整備事業などの地方債元利償還金の増加が見込まれるが、計画的な事業実施による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近年、地方債残高は減少してきたが道の駅再編整備事業などにより令和３年度は増加となり、今後も地方債元利償還金の増加も見込まれるが、計画的な事業実施による地方債発行額の抑制に努める。</a:t>
          </a:r>
        </a:p>
        <a:p>
          <a:r>
            <a:rPr kumimoji="1" lang="ja-JP" altLang="en-US" sz="1400">
              <a:latin typeface="ＭＳ ゴシック" pitchFamily="49" charset="-128"/>
              <a:ea typeface="ＭＳ ゴシック" pitchFamily="49" charset="-128"/>
            </a:rPr>
            <a:t>　また、地方交付税の増額等により一時的に充当可能基金が増額に転じたが、今後は地方交付税の増額は見込めないことから、行財政改革の取組を一層推進しながら、充当可能基金の増額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財政調整基金及び公共施設等整備基金の取り崩しはなく、地方交付税の増加に伴い、公共施設等整備基金は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百万円を積立し、ふるさと納税の増に伴いまちづくり応援基金は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百円積立となり、基金全体では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・行財政改革を行い、基金に依存しないまちづくりをめざす。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・基金の使途の明確化を図るため、減債基金や、特定目的基金へ積立を予定している。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・地域福祉基金：在宅福祉の普及及び向上、健康及び生きがいづくりの推進等地域福祉の推進を図ることを目的とする。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・中山間ふるさと・水と土保全基金：中山間地域における土地改良施設の機能を良好に発揮させ地域連帯感の醸成や地域コミュニティ</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の発展に資することを目的とする。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・避難所備蓄品整備基金：避難所における防災資機材及び災害時における避難所備蓄品等の充実・整備を図ることを目的とする。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・公共施設等整備基金：決算余剰金分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・公共施設等整備基金：公共施設の更新に係る財源を確保するため積立てていくことを予定している。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・まちづくり応援基金：本町のまちづくりに賛同していただけるような魅力あるまちづくり事業を展開し応援寄附金を募る。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・基金に依存しないまちづくりを目指す。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・基金の使途の明確化を図るため、今後においても積立を予定している。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DEA1B8F-0610-4C4F-82EE-2C0D0E265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F7F11A-D063-4D00-952E-199AF4F43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0F90A1D-8946-41CD-9045-2830994ACC6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FD405E3-A886-4594-8843-095EF4AB00E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908BA68-8794-4D59-B1D1-0D3AFB6F4E0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7E8B78C-8F40-4EB8-AC27-6CBD8FFE395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E38B3F5-753E-4877-87C3-79DD9B92642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E260B8F-4A43-4528-96E7-7EE8DBA1A82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C4D796C-184E-43E7-84D0-14C25ADFC6F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9DA0AC8-FF69-44EB-8987-E684B8F66A4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F52AD56-7606-44E9-A5CC-F7A4DFC1647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A366522-9ECF-4A88-AD7E-264BDDC6AE6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2,363
2,327
665.54
5,922,827
5,807,843
111,583
2,996,599
5,797,319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1D3D663-CA94-45B7-AEA6-6F4E9D0A56E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568C860-9C3C-470A-A81F-3A727FA1C0E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FE5B892-4C5C-4D60-84A3-9D7CF663551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B306DBD-B072-4A80-B43F-CEE9CED1402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4D4B00B-76B2-41E6-AB39-E80E762720F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4CA1B13-73D0-4494-B701-89CD18F4F2B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B06FFE5-53FD-46AE-9E21-D3740C5AC61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C376937-8A56-431B-8AA7-27D0A682FD1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78D212C-F345-4F5A-B5B7-7E6FEC40E09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E6991C2-54EE-4E1D-AC5D-2D372BE800D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25B50C-D5B8-41A6-8C3A-C9E94A87372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F021CC1-BF2D-47DE-9D9F-4FA508D6596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87EB04E-EEE8-4B3D-93D2-ABF966D1453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AD9D40A-B585-47C9-ABFF-B6DE8419A67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3D102D9-1712-4668-B720-17CE5C04544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F9447C0-7168-4449-8108-2235BAE26DD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8D43556-ABD2-4326-83A8-155917A628A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EDAABBA-84EA-49B6-B564-057582065CA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5D7CBCC-C27A-4EAD-A68B-03D8B4BA20C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8609CE6-5601-4CEA-97FA-CAED30B6537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1BA6708-ECDC-40D6-B8FE-DEBE90F8CD1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124888B-0B41-4C76-8C19-3721C8C1FDC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8C9FDE0-9F99-4EAF-8C10-1E3A48AE96F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9BC1D65-DFB6-4719-8C78-EBFEB185FEB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AEF7F2F-66FC-4976-BEE5-D5725251DE9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486527F-CEA0-4366-83C2-DD3E4FC4C92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0D7BCAC-407E-43B9-A14B-A070417D1E4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9F2B1E2-C60D-466B-B90A-6FE00BD5210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5CCF6D5-715D-4131-A232-EB257117CC5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D6D751-58E5-49BB-8AAF-C867F131EFC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8AD4158-3B6C-4005-9D17-021219603C5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419C91C-B5FD-4323-8F1B-DDC68DF8CC7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8E292C6-F7E6-4265-9E71-AB007DC00BB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4EF843A-8D67-4FE4-BA72-B302C0A52B9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47FBB97-829B-48AD-B303-76DFDC97E63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類似団体に比べ高く、老朽した施設が多く存在することが伺え、用途廃止した施設の解体などを後年度に先送りしている状況から減価償却率を押し上げているものと思われる。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A34794C-6CDE-4FC4-82FD-AB7FB1991E9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F6923E7-C22E-4837-91C4-0E92523F4C7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9AC4771-AEF6-4F39-AC69-83CA4CA1A90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1AEC869-DE71-4495-B487-2F5A2E2434F5}"/>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B36183E-39BB-43A3-A9C3-A213ABDAD5D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850A968-2337-4B63-9A1C-9AED028B2FD2}"/>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8DDB513-13B7-427D-A0B2-1E617F2E0042}"/>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E32AB27-FCA8-4538-8006-506B0DDD86A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E755045-50FA-4B08-A4ED-9807F8C42C8D}"/>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A0FD71C9-3D23-499C-AD26-6CF41B1FFBA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BB50AA1-32AA-460E-9F19-7E9B9D6F8F0C}"/>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CD7620D-C1A1-47A6-8342-C0B467B3D4C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95C3548-A057-4F56-96CF-63E3F25A308A}"/>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EE9F174-FA0A-4CC4-99DA-17429ABE802D}"/>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6F42EC2-4A15-43D2-A3C4-9DFCD99CDBAB}"/>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6BEA18C-E24F-481F-BF9F-71B4779380B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C0E4CE0-5EFD-403F-9B35-5C8E40AD1F1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ACB2E57-9DAC-4D51-8D0E-3FDB7379A17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11084659-838D-4148-8BB9-BC80EDDD004A}"/>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9E88DA1E-4D0E-463C-A13E-256D9AF4C97A}"/>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A0C09BAD-180F-4504-B076-F417390A99C0}"/>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2BDA7F80-F33C-47BE-8EEE-634F44536F03}"/>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88472FC6-E542-4F5D-A7D6-770AF844213E}"/>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a:extLst>
            <a:ext uri="{FF2B5EF4-FFF2-40B4-BE49-F238E27FC236}">
              <a16:creationId xmlns:a16="http://schemas.microsoft.com/office/drawing/2014/main" id="{C2514ED5-20A3-4EA0-813B-0A2729FB1460}"/>
            </a:ext>
          </a:extLst>
        </xdr:cNvPr>
        <xdr:cNvSpPr txBox="1"/>
      </xdr:nvSpPr>
      <xdr:spPr>
        <a:xfrm>
          <a:off x="4813300" y="528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DD6E21B3-D0E9-4234-8598-512F72D18607}"/>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AF22B754-B2CD-4D3E-B2BD-6A4558C6DD58}"/>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a:extLst>
            <a:ext uri="{FF2B5EF4-FFF2-40B4-BE49-F238E27FC236}">
              <a16:creationId xmlns:a16="http://schemas.microsoft.com/office/drawing/2014/main" id="{A1D3B381-A810-4B45-AEE7-EB37E16A5509}"/>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a:extLst>
            <a:ext uri="{FF2B5EF4-FFF2-40B4-BE49-F238E27FC236}">
              <a16:creationId xmlns:a16="http://schemas.microsoft.com/office/drawing/2014/main" id="{785B46A6-71F1-471D-8B1E-023CA80351B9}"/>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a:extLst>
            <a:ext uri="{FF2B5EF4-FFF2-40B4-BE49-F238E27FC236}">
              <a16:creationId xmlns:a16="http://schemas.microsoft.com/office/drawing/2014/main" id="{C991A985-DD1A-4589-B5FC-71BFEBCD8608}"/>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5CFD6AB-CAAD-4D90-AA9C-A69E23B0D7B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DC1C2ED-B84C-4764-93FE-5DFC4D10B02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D7D1D71-611B-4BAE-BB03-A101313B272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6675AD6-215F-476A-A580-4121E3D2191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DD6211A-5637-40F2-A19A-BCFCB4A9BEC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84092</xdr:rowOff>
    </xdr:from>
    <xdr:to>
      <xdr:col>23</xdr:col>
      <xdr:colOff>136525</xdr:colOff>
      <xdr:row>35</xdr:row>
      <xdr:rowOff>14242</xdr:rowOff>
    </xdr:to>
    <xdr:sp macro="" textlink="">
      <xdr:nvSpPr>
        <xdr:cNvPr id="83" name="楕円 82">
          <a:extLst>
            <a:ext uri="{FF2B5EF4-FFF2-40B4-BE49-F238E27FC236}">
              <a16:creationId xmlns:a16="http://schemas.microsoft.com/office/drawing/2014/main" id="{7B1C1DD1-31F1-4D6B-9104-9B317A123AEC}"/>
            </a:ext>
          </a:extLst>
        </xdr:cNvPr>
        <xdr:cNvSpPr/>
      </xdr:nvSpPr>
      <xdr:spPr>
        <a:xfrm>
          <a:off x="4711700" y="59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170469</xdr:rowOff>
    </xdr:from>
    <xdr:ext cx="405111" cy="259045"/>
    <xdr:sp macro="" textlink="">
      <xdr:nvSpPr>
        <xdr:cNvPr id="84" name="有形固定資産減価償却率該当値テキスト">
          <a:extLst>
            <a:ext uri="{FF2B5EF4-FFF2-40B4-BE49-F238E27FC236}">
              <a16:creationId xmlns:a16="http://schemas.microsoft.com/office/drawing/2014/main" id="{EB8A9348-3A7D-4027-B963-2419B4AD4AEA}"/>
            </a:ext>
          </a:extLst>
        </xdr:cNvPr>
        <xdr:cNvSpPr txBox="1"/>
      </xdr:nvSpPr>
      <xdr:spPr>
        <a:xfrm>
          <a:off x="4813300" y="582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50165</xdr:rowOff>
    </xdr:from>
    <xdr:to>
      <xdr:col>19</xdr:col>
      <xdr:colOff>187325</xdr:colOff>
      <xdr:row>34</xdr:row>
      <xdr:rowOff>151765</xdr:rowOff>
    </xdr:to>
    <xdr:sp macro="" textlink="">
      <xdr:nvSpPr>
        <xdr:cNvPr id="85" name="楕円 84">
          <a:extLst>
            <a:ext uri="{FF2B5EF4-FFF2-40B4-BE49-F238E27FC236}">
              <a16:creationId xmlns:a16="http://schemas.microsoft.com/office/drawing/2014/main" id="{E5A4AA20-8383-47EF-A82E-6046E8DD6C63}"/>
            </a:ext>
          </a:extLst>
        </xdr:cNvPr>
        <xdr:cNvSpPr/>
      </xdr:nvSpPr>
      <xdr:spPr>
        <a:xfrm>
          <a:off x="400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100965</xdr:rowOff>
    </xdr:from>
    <xdr:to>
      <xdr:col>23</xdr:col>
      <xdr:colOff>85725</xdr:colOff>
      <xdr:row>34</xdr:row>
      <xdr:rowOff>134892</xdr:rowOff>
    </xdr:to>
    <xdr:cxnSp macro="">
      <xdr:nvCxnSpPr>
        <xdr:cNvPr id="86" name="直線コネクタ 85">
          <a:extLst>
            <a:ext uri="{FF2B5EF4-FFF2-40B4-BE49-F238E27FC236}">
              <a16:creationId xmlns:a16="http://schemas.microsoft.com/office/drawing/2014/main" id="{AB8432CF-51F2-4264-A9B2-95C70B621EDB}"/>
            </a:ext>
          </a:extLst>
        </xdr:cNvPr>
        <xdr:cNvCxnSpPr/>
      </xdr:nvCxnSpPr>
      <xdr:spPr>
        <a:xfrm>
          <a:off x="4051300" y="5930265"/>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16238</xdr:rowOff>
    </xdr:from>
    <xdr:to>
      <xdr:col>15</xdr:col>
      <xdr:colOff>187325</xdr:colOff>
      <xdr:row>34</xdr:row>
      <xdr:rowOff>117838</xdr:rowOff>
    </xdr:to>
    <xdr:sp macro="" textlink="">
      <xdr:nvSpPr>
        <xdr:cNvPr id="87" name="楕円 86">
          <a:extLst>
            <a:ext uri="{FF2B5EF4-FFF2-40B4-BE49-F238E27FC236}">
              <a16:creationId xmlns:a16="http://schemas.microsoft.com/office/drawing/2014/main" id="{B84607CB-CAF0-4FBC-93A6-8E8A485A6F08}"/>
            </a:ext>
          </a:extLst>
        </xdr:cNvPr>
        <xdr:cNvSpPr/>
      </xdr:nvSpPr>
      <xdr:spPr>
        <a:xfrm>
          <a:off x="3238500" y="58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67038</xdr:rowOff>
    </xdr:from>
    <xdr:to>
      <xdr:col>19</xdr:col>
      <xdr:colOff>136525</xdr:colOff>
      <xdr:row>34</xdr:row>
      <xdr:rowOff>100965</xdr:rowOff>
    </xdr:to>
    <xdr:cxnSp macro="">
      <xdr:nvCxnSpPr>
        <xdr:cNvPr id="88" name="直線コネクタ 87">
          <a:extLst>
            <a:ext uri="{FF2B5EF4-FFF2-40B4-BE49-F238E27FC236}">
              <a16:creationId xmlns:a16="http://schemas.microsoft.com/office/drawing/2014/main" id="{E0AC216F-A4CB-46F1-9EDD-476CEC947F80}"/>
            </a:ext>
          </a:extLst>
        </xdr:cNvPr>
        <xdr:cNvCxnSpPr/>
      </xdr:nvCxnSpPr>
      <xdr:spPr>
        <a:xfrm>
          <a:off x="3289300" y="5896338"/>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150676</xdr:rowOff>
    </xdr:from>
    <xdr:to>
      <xdr:col>11</xdr:col>
      <xdr:colOff>187325</xdr:colOff>
      <xdr:row>34</xdr:row>
      <xdr:rowOff>80826</xdr:rowOff>
    </xdr:to>
    <xdr:sp macro="" textlink="">
      <xdr:nvSpPr>
        <xdr:cNvPr id="89" name="楕円 88">
          <a:extLst>
            <a:ext uri="{FF2B5EF4-FFF2-40B4-BE49-F238E27FC236}">
              <a16:creationId xmlns:a16="http://schemas.microsoft.com/office/drawing/2014/main" id="{00436259-8615-4B59-82B7-8A4CE7061CC5}"/>
            </a:ext>
          </a:extLst>
        </xdr:cNvPr>
        <xdr:cNvSpPr/>
      </xdr:nvSpPr>
      <xdr:spPr>
        <a:xfrm>
          <a:off x="2476500" y="5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30026</xdr:rowOff>
    </xdr:from>
    <xdr:to>
      <xdr:col>15</xdr:col>
      <xdr:colOff>136525</xdr:colOff>
      <xdr:row>34</xdr:row>
      <xdr:rowOff>67038</xdr:rowOff>
    </xdr:to>
    <xdr:cxnSp macro="">
      <xdr:nvCxnSpPr>
        <xdr:cNvPr id="90" name="直線コネクタ 89">
          <a:extLst>
            <a:ext uri="{FF2B5EF4-FFF2-40B4-BE49-F238E27FC236}">
              <a16:creationId xmlns:a16="http://schemas.microsoft.com/office/drawing/2014/main" id="{1E6C3808-F6CA-48A0-BA80-1560C4A0C642}"/>
            </a:ext>
          </a:extLst>
        </xdr:cNvPr>
        <xdr:cNvCxnSpPr/>
      </xdr:nvCxnSpPr>
      <xdr:spPr>
        <a:xfrm>
          <a:off x="2527300" y="5859326"/>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150676</xdr:rowOff>
    </xdr:from>
    <xdr:to>
      <xdr:col>7</xdr:col>
      <xdr:colOff>187325</xdr:colOff>
      <xdr:row>34</xdr:row>
      <xdr:rowOff>80826</xdr:rowOff>
    </xdr:to>
    <xdr:sp macro="" textlink="">
      <xdr:nvSpPr>
        <xdr:cNvPr id="91" name="楕円 90">
          <a:extLst>
            <a:ext uri="{FF2B5EF4-FFF2-40B4-BE49-F238E27FC236}">
              <a16:creationId xmlns:a16="http://schemas.microsoft.com/office/drawing/2014/main" id="{1A2461FB-8997-412F-B8D9-A816D145DAE1}"/>
            </a:ext>
          </a:extLst>
        </xdr:cNvPr>
        <xdr:cNvSpPr/>
      </xdr:nvSpPr>
      <xdr:spPr>
        <a:xfrm>
          <a:off x="1714500" y="5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30026</xdr:rowOff>
    </xdr:from>
    <xdr:to>
      <xdr:col>11</xdr:col>
      <xdr:colOff>136525</xdr:colOff>
      <xdr:row>34</xdr:row>
      <xdr:rowOff>30026</xdr:rowOff>
    </xdr:to>
    <xdr:cxnSp macro="">
      <xdr:nvCxnSpPr>
        <xdr:cNvPr id="92" name="直線コネクタ 91">
          <a:extLst>
            <a:ext uri="{FF2B5EF4-FFF2-40B4-BE49-F238E27FC236}">
              <a16:creationId xmlns:a16="http://schemas.microsoft.com/office/drawing/2014/main" id="{1A95C47A-101E-454F-9D6A-E92129F37AA9}"/>
            </a:ext>
          </a:extLst>
        </xdr:cNvPr>
        <xdr:cNvCxnSpPr/>
      </xdr:nvCxnSpPr>
      <xdr:spPr>
        <a:xfrm>
          <a:off x="1765300" y="585932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C9162F0F-1101-493B-9017-B66EB21E5FDA}"/>
            </a:ext>
          </a:extLst>
        </xdr:cNvPr>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a:extLst>
            <a:ext uri="{FF2B5EF4-FFF2-40B4-BE49-F238E27FC236}">
              <a16:creationId xmlns:a16="http://schemas.microsoft.com/office/drawing/2014/main" id="{C159F890-35A8-4D01-9B42-9DD2775DAA95}"/>
            </a:ext>
          </a:extLst>
        </xdr:cNvPr>
        <xdr:cNvSpPr txBox="1"/>
      </xdr:nvSpPr>
      <xdr:spPr>
        <a:xfrm>
          <a:off x="3086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a:extLst>
            <a:ext uri="{FF2B5EF4-FFF2-40B4-BE49-F238E27FC236}">
              <a16:creationId xmlns:a16="http://schemas.microsoft.com/office/drawing/2014/main" id="{CE07D721-9C75-4A61-BEC8-6CCEB7BE0660}"/>
            </a:ext>
          </a:extLst>
        </xdr:cNvPr>
        <xdr:cNvSpPr txBox="1"/>
      </xdr:nvSpPr>
      <xdr:spPr>
        <a:xfrm>
          <a:off x="2324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a:extLst>
            <a:ext uri="{FF2B5EF4-FFF2-40B4-BE49-F238E27FC236}">
              <a16:creationId xmlns:a16="http://schemas.microsoft.com/office/drawing/2014/main" id="{BEA40353-4C05-421C-8713-15A6BE68E8E2}"/>
            </a:ext>
          </a:extLst>
        </xdr:cNvPr>
        <xdr:cNvSpPr txBox="1"/>
      </xdr:nvSpPr>
      <xdr:spPr>
        <a:xfrm>
          <a:off x="1562744" y="506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142892</xdr:rowOff>
    </xdr:from>
    <xdr:ext cx="405111" cy="259045"/>
    <xdr:sp macro="" textlink="">
      <xdr:nvSpPr>
        <xdr:cNvPr id="97" name="n_1mainValue有形固定資産減価償却率">
          <a:extLst>
            <a:ext uri="{FF2B5EF4-FFF2-40B4-BE49-F238E27FC236}">
              <a16:creationId xmlns:a16="http://schemas.microsoft.com/office/drawing/2014/main" id="{FA13B20C-0F02-4418-8EC5-BADE96ECDF54}"/>
            </a:ext>
          </a:extLst>
        </xdr:cNvPr>
        <xdr:cNvSpPr txBox="1"/>
      </xdr:nvSpPr>
      <xdr:spPr>
        <a:xfrm>
          <a:off x="3836044" y="597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108965</xdr:rowOff>
    </xdr:from>
    <xdr:ext cx="405111" cy="259045"/>
    <xdr:sp macro="" textlink="">
      <xdr:nvSpPr>
        <xdr:cNvPr id="98" name="n_2mainValue有形固定資産減価償却率">
          <a:extLst>
            <a:ext uri="{FF2B5EF4-FFF2-40B4-BE49-F238E27FC236}">
              <a16:creationId xmlns:a16="http://schemas.microsoft.com/office/drawing/2014/main" id="{C3A86121-4D97-47C4-96BE-9310DB4C1944}"/>
            </a:ext>
          </a:extLst>
        </xdr:cNvPr>
        <xdr:cNvSpPr txBox="1"/>
      </xdr:nvSpPr>
      <xdr:spPr>
        <a:xfrm>
          <a:off x="3086744" y="593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71953</xdr:rowOff>
    </xdr:from>
    <xdr:ext cx="405111" cy="259045"/>
    <xdr:sp macro="" textlink="">
      <xdr:nvSpPr>
        <xdr:cNvPr id="99" name="n_3mainValue有形固定資産減価償却率">
          <a:extLst>
            <a:ext uri="{FF2B5EF4-FFF2-40B4-BE49-F238E27FC236}">
              <a16:creationId xmlns:a16="http://schemas.microsoft.com/office/drawing/2014/main" id="{7B55D33D-481A-4859-BAF4-5317E1EC7B2C}"/>
            </a:ext>
          </a:extLst>
        </xdr:cNvPr>
        <xdr:cNvSpPr txBox="1"/>
      </xdr:nvSpPr>
      <xdr:spPr>
        <a:xfrm>
          <a:off x="2324744" y="590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71953</xdr:rowOff>
    </xdr:from>
    <xdr:ext cx="405111" cy="259045"/>
    <xdr:sp macro="" textlink="">
      <xdr:nvSpPr>
        <xdr:cNvPr id="100" name="n_4mainValue有形固定資産減価償却率">
          <a:extLst>
            <a:ext uri="{FF2B5EF4-FFF2-40B4-BE49-F238E27FC236}">
              <a16:creationId xmlns:a16="http://schemas.microsoft.com/office/drawing/2014/main" id="{9D868B25-BA3D-448C-98DF-2A393BFAFB7A}"/>
            </a:ext>
          </a:extLst>
        </xdr:cNvPr>
        <xdr:cNvSpPr txBox="1"/>
      </xdr:nvSpPr>
      <xdr:spPr>
        <a:xfrm>
          <a:off x="1562744" y="590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9B9BCFA-21C4-4B90-884B-6DA5C203E27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88DE195-E54F-4D2C-BDFB-833E81A8A20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2F9DE8F-F0D5-421A-AABB-A6FD09095F0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38F1F91-3F9D-4BE3-96A5-C1F97BF5138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494362C-9AAA-4E48-BAFE-D159BBBFB9B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CBD9BC8-AD3F-4955-8FC9-6089D11F149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8B31EEC3-1866-4532-89FF-57FB12F5139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68BED2E-59AD-4900-A856-FAFACE8043E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F6812F5-51D4-4005-8E1F-68E64971D4E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B619BC0-A86C-44B0-B627-EA773F9A1C2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0A5DADC-BA05-478A-9D88-CBFD27EFB90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B8DE1CF-405D-44E3-95F4-D6B83C68ECD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BDE0A28-9B6E-4186-A9E7-8711F3181C3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低いが、類似団体に比べ高く、近年、保育所や学校の改築、道の駅再編整備事業等を実施したこともあり、地方債残高は依然高い状況だが、償還額より借入額を少なくする等により比率は減少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76C3C2F1-E9EC-472E-BF05-0983CC3964B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2573D9D-6ECA-40E5-9B40-D394D9122FF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4706DAE-7B09-49FE-A7E9-4A48CA699B0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62EF943-B5B9-4B6F-A847-5EDEC773F14E}"/>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CFD439E6-5B94-4D48-82C2-D4B0BD48EC9C}"/>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477BBE4-8AFA-4CBF-B70C-82C166D54339}"/>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F066DC0-C4DB-4E5F-A0EE-570924AC0FBC}"/>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7C82CA93-4688-496B-ACDD-313AD0D8E1E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F7CCAEF5-8243-4D9B-BCA7-42F0F87AE86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F14711AB-7AB6-4E7C-8C52-5B14FA5FE881}"/>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82CD6F6-A79E-44B7-B8AB-799B2C017882}"/>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125ED86-BEEE-4E74-A2E6-371126154CE8}"/>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9DECD378-ABAD-423A-BD44-FE7C5154E7CC}"/>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9CEA101-96EC-4ED1-8D29-4C9B129CDB2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F13A0CF-FEA3-417D-BE7F-26E9B34C926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AEE5053A-8636-40D2-8811-07D737F0C20F}"/>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9F0CCB71-2106-41A3-89E0-1AA278585545}"/>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A1A3C193-7156-4A5B-A25E-E19740055DD0}"/>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6D5B36B4-B737-4AE6-A186-00FCAEF609EB}"/>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36EC5E04-7B8C-400D-9B7A-CFF7FDD9307B}"/>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CD838D35-D07A-4B75-938A-A8CD6A4A921A}"/>
            </a:ext>
          </a:extLst>
        </xdr:cNvPr>
        <xdr:cNvSpPr txBox="1"/>
      </xdr:nvSpPr>
      <xdr:spPr>
        <a:xfrm>
          <a:off x="14846300" y="472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7A300CFC-96A3-410B-AF86-5E5EDFBDC019}"/>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a:extLst>
            <a:ext uri="{FF2B5EF4-FFF2-40B4-BE49-F238E27FC236}">
              <a16:creationId xmlns:a16="http://schemas.microsoft.com/office/drawing/2014/main" id="{3E1AD37C-D7A5-48DF-BAF4-743B2F10D42D}"/>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a:extLst>
            <a:ext uri="{FF2B5EF4-FFF2-40B4-BE49-F238E27FC236}">
              <a16:creationId xmlns:a16="http://schemas.microsoft.com/office/drawing/2014/main" id="{19EA474D-F8D2-46CE-A633-EF6A7C4F7551}"/>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a:extLst>
            <a:ext uri="{FF2B5EF4-FFF2-40B4-BE49-F238E27FC236}">
              <a16:creationId xmlns:a16="http://schemas.microsoft.com/office/drawing/2014/main" id="{F7E3E40C-302C-4220-95A9-4308E8B29F30}"/>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a:extLst>
            <a:ext uri="{FF2B5EF4-FFF2-40B4-BE49-F238E27FC236}">
              <a16:creationId xmlns:a16="http://schemas.microsoft.com/office/drawing/2014/main" id="{99B994DF-8B7B-4EDC-81D6-9A7F4444FA76}"/>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A84626A-9B55-4BD2-8527-33D9D858AE7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933701F-CFFA-4165-9AED-F5AFD3825BB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0F55424-7427-4687-845B-39B24B3AD6C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E56A7B7-4B6C-4DA3-A878-FCF6D69FAFD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C7AB240-3B9E-4832-8318-94A6251E9FC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69734</xdr:rowOff>
    </xdr:from>
    <xdr:to>
      <xdr:col>76</xdr:col>
      <xdr:colOff>73025</xdr:colOff>
      <xdr:row>30</xdr:row>
      <xdr:rowOff>171334</xdr:rowOff>
    </xdr:to>
    <xdr:sp macro="" textlink="">
      <xdr:nvSpPr>
        <xdr:cNvPr id="145" name="楕円 144">
          <a:extLst>
            <a:ext uri="{FF2B5EF4-FFF2-40B4-BE49-F238E27FC236}">
              <a16:creationId xmlns:a16="http://schemas.microsoft.com/office/drawing/2014/main" id="{9F081E88-AB8D-44E1-AC07-41DAC3590A42}"/>
            </a:ext>
          </a:extLst>
        </xdr:cNvPr>
        <xdr:cNvSpPr/>
      </xdr:nvSpPr>
      <xdr:spPr>
        <a:xfrm>
          <a:off x="14744700" y="52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48161</xdr:rowOff>
    </xdr:from>
    <xdr:ext cx="469744" cy="259045"/>
    <xdr:sp macro="" textlink="">
      <xdr:nvSpPr>
        <xdr:cNvPr id="146" name="債務償還比率該当値テキスト">
          <a:extLst>
            <a:ext uri="{FF2B5EF4-FFF2-40B4-BE49-F238E27FC236}">
              <a16:creationId xmlns:a16="http://schemas.microsoft.com/office/drawing/2014/main" id="{BEBC182F-BA4B-48CF-BC5D-12D64C42A1F3}"/>
            </a:ext>
          </a:extLst>
        </xdr:cNvPr>
        <xdr:cNvSpPr txBox="1"/>
      </xdr:nvSpPr>
      <xdr:spPr>
        <a:xfrm>
          <a:off x="14846300" y="51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78729</xdr:rowOff>
    </xdr:from>
    <xdr:to>
      <xdr:col>72</xdr:col>
      <xdr:colOff>123825</xdr:colOff>
      <xdr:row>31</xdr:row>
      <xdr:rowOff>8879</xdr:rowOff>
    </xdr:to>
    <xdr:sp macro="" textlink="">
      <xdr:nvSpPr>
        <xdr:cNvPr id="147" name="楕円 146">
          <a:extLst>
            <a:ext uri="{FF2B5EF4-FFF2-40B4-BE49-F238E27FC236}">
              <a16:creationId xmlns:a16="http://schemas.microsoft.com/office/drawing/2014/main" id="{95BDF2D7-578A-40AD-B464-186D50E968FF}"/>
            </a:ext>
          </a:extLst>
        </xdr:cNvPr>
        <xdr:cNvSpPr/>
      </xdr:nvSpPr>
      <xdr:spPr>
        <a:xfrm>
          <a:off x="14033500" y="522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120534</xdr:rowOff>
    </xdr:from>
    <xdr:to>
      <xdr:col>76</xdr:col>
      <xdr:colOff>22225</xdr:colOff>
      <xdr:row>30</xdr:row>
      <xdr:rowOff>129529</xdr:rowOff>
    </xdr:to>
    <xdr:cxnSp macro="">
      <xdr:nvCxnSpPr>
        <xdr:cNvPr id="148" name="直線コネクタ 147">
          <a:extLst>
            <a:ext uri="{FF2B5EF4-FFF2-40B4-BE49-F238E27FC236}">
              <a16:creationId xmlns:a16="http://schemas.microsoft.com/office/drawing/2014/main" id="{7C469D34-3D90-4E0A-AD57-70632ED2125C}"/>
            </a:ext>
          </a:extLst>
        </xdr:cNvPr>
        <xdr:cNvCxnSpPr/>
      </xdr:nvCxnSpPr>
      <xdr:spPr>
        <a:xfrm flipV="1">
          <a:off x="14084300" y="5264034"/>
          <a:ext cx="7112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30882</xdr:rowOff>
    </xdr:from>
    <xdr:to>
      <xdr:col>68</xdr:col>
      <xdr:colOff>123825</xdr:colOff>
      <xdr:row>31</xdr:row>
      <xdr:rowOff>132482</xdr:rowOff>
    </xdr:to>
    <xdr:sp macro="" textlink="">
      <xdr:nvSpPr>
        <xdr:cNvPr id="149" name="楕円 148">
          <a:extLst>
            <a:ext uri="{FF2B5EF4-FFF2-40B4-BE49-F238E27FC236}">
              <a16:creationId xmlns:a16="http://schemas.microsoft.com/office/drawing/2014/main" id="{91E717CC-A2B8-4564-9A15-194A1BE4712E}"/>
            </a:ext>
          </a:extLst>
        </xdr:cNvPr>
        <xdr:cNvSpPr/>
      </xdr:nvSpPr>
      <xdr:spPr>
        <a:xfrm>
          <a:off x="13271500" y="53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129529</xdr:rowOff>
    </xdr:from>
    <xdr:to>
      <xdr:col>72</xdr:col>
      <xdr:colOff>73025</xdr:colOff>
      <xdr:row>31</xdr:row>
      <xdr:rowOff>81682</xdr:rowOff>
    </xdr:to>
    <xdr:cxnSp macro="">
      <xdr:nvCxnSpPr>
        <xdr:cNvPr id="150" name="直線コネクタ 149">
          <a:extLst>
            <a:ext uri="{FF2B5EF4-FFF2-40B4-BE49-F238E27FC236}">
              <a16:creationId xmlns:a16="http://schemas.microsoft.com/office/drawing/2014/main" id="{DDB6409B-4D1A-4F5D-80DF-AEB565B9DF22}"/>
            </a:ext>
          </a:extLst>
        </xdr:cNvPr>
        <xdr:cNvCxnSpPr/>
      </xdr:nvCxnSpPr>
      <xdr:spPr>
        <a:xfrm flipV="1">
          <a:off x="13322300" y="5273029"/>
          <a:ext cx="762000" cy="1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80010</xdr:rowOff>
    </xdr:from>
    <xdr:to>
      <xdr:col>64</xdr:col>
      <xdr:colOff>123825</xdr:colOff>
      <xdr:row>33</xdr:row>
      <xdr:rowOff>10160</xdr:rowOff>
    </xdr:to>
    <xdr:sp macro="" textlink="">
      <xdr:nvSpPr>
        <xdr:cNvPr id="151" name="楕円 150">
          <a:extLst>
            <a:ext uri="{FF2B5EF4-FFF2-40B4-BE49-F238E27FC236}">
              <a16:creationId xmlns:a16="http://schemas.microsoft.com/office/drawing/2014/main" id="{496172D0-ADB0-4395-B1CA-1BCFBB8765FC}"/>
            </a:ext>
          </a:extLst>
        </xdr:cNvPr>
        <xdr:cNvSpPr/>
      </xdr:nvSpPr>
      <xdr:spPr>
        <a:xfrm>
          <a:off x="125095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81682</xdr:rowOff>
    </xdr:from>
    <xdr:to>
      <xdr:col>68</xdr:col>
      <xdr:colOff>73025</xdr:colOff>
      <xdr:row>32</xdr:row>
      <xdr:rowOff>130810</xdr:rowOff>
    </xdr:to>
    <xdr:cxnSp macro="">
      <xdr:nvCxnSpPr>
        <xdr:cNvPr id="152" name="直線コネクタ 151">
          <a:extLst>
            <a:ext uri="{FF2B5EF4-FFF2-40B4-BE49-F238E27FC236}">
              <a16:creationId xmlns:a16="http://schemas.microsoft.com/office/drawing/2014/main" id="{CC394C4A-7627-495B-BD93-C1F5A71B1947}"/>
            </a:ext>
          </a:extLst>
        </xdr:cNvPr>
        <xdr:cNvCxnSpPr/>
      </xdr:nvCxnSpPr>
      <xdr:spPr>
        <a:xfrm flipV="1">
          <a:off x="12560300" y="5396632"/>
          <a:ext cx="762000" cy="2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8773</xdr:rowOff>
    </xdr:from>
    <xdr:to>
      <xdr:col>60</xdr:col>
      <xdr:colOff>123825</xdr:colOff>
      <xdr:row>33</xdr:row>
      <xdr:rowOff>110373</xdr:rowOff>
    </xdr:to>
    <xdr:sp macro="" textlink="">
      <xdr:nvSpPr>
        <xdr:cNvPr id="153" name="楕円 152">
          <a:extLst>
            <a:ext uri="{FF2B5EF4-FFF2-40B4-BE49-F238E27FC236}">
              <a16:creationId xmlns:a16="http://schemas.microsoft.com/office/drawing/2014/main" id="{BB359092-FBBC-43B1-82E4-1566EDDCA7A4}"/>
            </a:ext>
          </a:extLst>
        </xdr:cNvPr>
        <xdr:cNvSpPr/>
      </xdr:nvSpPr>
      <xdr:spPr>
        <a:xfrm>
          <a:off x="11747500" y="56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130810</xdr:rowOff>
    </xdr:from>
    <xdr:to>
      <xdr:col>64</xdr:col>
      <xdr:colOff>73025</xdr:colOff>
      <xdr:row>33</xdr:row>
      <xdr:rowOff>59573</xdr:rowOff>
    </xdr:to>
    <xdr:cxnSp macro="">
      <xdr:nvCxnSpPr>
        <xdr:cNvPr id="154" name="直線コネクタ 153">
          <a:extLst>
            <a:ext uri="{FF2B5EF4-FFF2-40B4-BE49-F238E27FC236}">
              <a16:creationId xmlns:a16="http://schemas.microsoft.com/office/drawing/2014/main" id="{6F3E9ED9-4E01-4211-87E8-0CC683D1E1E3}"/>
            </a:ext>
          </a:extLst>
        </xdr:cNvPr>
        <xdr:cNvCxnSpPr/>
      </xdr:nvCxnSpPr>
      <xdr:spPr>
        <a:xfrm flipV="1">
          <a:off x="11798300" y="5617210"/>
          <a:ext cx="762000" cy="10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5FEC20EA-13A3-48E6-B92A-660BBC9FC85E}"/>
            </a:ext>
          </a:extLst>
        </xdr:cNvPr>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35C93A83-17E5-4EA7-8283-FC01130748F6}"/>
            </a:ext>
          </a:extLst>
        </xdr:cNvPr>
        <xdr:cNvSpPr txBox="1"/>
      </xdr:nvSpPr>
      <xdr:spPr>
        <a:xfrm>
          <a:off x="13087427" y="47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7B077841-E1D5-48B0-B197-47209B42AFDE}"/>
            </a:ext>
          </a:extLst>
        </xdr:cNvPr>
        <xdr:cNvSpPr txBox="1"/>
      </xdr:nvSpPr>
      <xdr:spPr>
        <a:xfrm>
          <a:off x="12325427" y="47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08935AD1-145D-4FD8-9F67-D1A992D4462D}"/>
            </a:ext>
          </a:extLst>
        </xdr:cNvPr>
        <xdr:cNvSpPr txBox="1"/>
      </xdr:nvSpPr>
      <xdr:spPr>
        <a:xfrm>
          <a:off x="11563427" y="4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xdr:rowOff>
    </xdr:from>
    <xdr:ext cx="469744" cy="259045"/>
    <xdr:sp macro="" textlink="">
      <xdr:nvSpPr>
        <xdr:cNvPr id="159" name="n_1mainValue債務償還比率">
          <a:extLst>
            <a:ext uri="{FF2B5EF4-FFF2-40B4-BE49-F238E27FC236}">
              <a16:creationId xmlns:a16="http://schemas.microsoft.com/office/drawing/2014/main" id="{DA15A3BB-A27F-40E0-BDD2-5E679F9AFE48}"/>
            </a:ext>
          </a:extLst>
        </xdr:cNvPr>
        <xdr:cNvSpPr txBox="1"/>
      </xdr:nvSpPr>
      <xdr:spPr>
        <a:xfrm>
          <a:off x="13836727" y="531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123609</xdr:rowOff>
    </xdr:from>
    <xdr:ext cx="469744" cy="259045"/>
    <xdr:sp macro="" textlink="">
      <xdr:nvSpPr>
        <xdr:cNvPr id="160" name="n_2mainValue債務償還比率">
          <a:extLst>
            <a:ext uri="{FF2B5EF4-FFF2-40B4-BE49-F238E27FC236}">
              <a16:creationId xmlns:a16="http://schemas.microsoft.com/office/drawing/2014/main" id="{1AC9C7A4-2A60-4672-8025-14AA98BC272D}"/>
            </a:ext>
          </a:extLst>
        </xdr:cNvPr>
        <xdr:cNvSpPr txBox="1"/>
      </xdr:nvSpPr>
      <xdr:spPr>
        <a:xfrm>
          <a:off x="13087427" y="54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1287</xdr:rowOff>
    </xdr:from>
    <xdr:ext cx="469744" cy="259045"/>
    <xdr:sp macro="" textlink="">
      <xdr:nvSpPr>
        <xdr:cNvPr id="161" name="n_3mainValue債務償還比率">
          <a:extLst>
            <a:ext uri="{FF2B5EF4-FFF2-40B4-BE49-F238E27FC236}">
              <a16:creationId xmlns:a16="http://schemas.microsoft.com/office/drawing/2014/main" id="{7D6AD9D6-1764-4A58-8AB0-4E2F2FA4852E}"/>
            </a:ext>
          </a:extLst>
        </xdr:cNvPr>
        <xdr:cNvSpPr txBox="1"/>
      </xdr:nvSpPr>
      <xdr:spPr>
        <a:xfrm>
          <a:off x="12325427"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101501</xdr:rowOff>
    </xdr:from>
    <xdr:ext cx="469744" cy="259045"/>
    <xdr:sp macro="" textlink="">
      <xdr:nvSpPr>
        <xdr:cNvPr id="162" name="n_4mainValue債務償還比率">
          <a:extLst>
            <a:ext uri="{FF2B5EF4-FFF2-40B4-BE49-F238E27FC236}">
              <a16:creationId xmlns:a16="http://schemas.microsoft.com/office/drawing/2014/main" id="{5BD2B406-2DB5-4745-A8D6-F493CBADECD1}"/>
            </a:ext>
          </a:extLst>
        </xdr:cNvPr>
        <xdr:cNvSpPr txBox="1"/>
      </xdr:nvSpPr>
      <xdr:spPr>
        <a:xfrm>
          <a:off x="11563427" y="57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33F0A79-7791-4BA4-B487-66D31A4DF83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607A431-B77C-451D-A96A-A3D00CFBA0E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3E3EC16-6C53-40E6-9474-E1A1B9B8796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1085934-208F-4BE3-8A0E-AEE8CC30E4D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1B8B6C3-9CB4-4895-9FC9-52BD7E56989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88C1CD6-72B8-4516-92CD-A3AFEC5E1CE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F9B407-4AD3-4490-8D88-099F699888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B2F1A8-3CEF-468F-B258-2798F409C8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A16B21-F80E-4DAA-85F2-29688124AD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A6421E-8404-4ADF-AC77-35DA64BCD8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0B7394-5FDF-4E83-B3D6-4E1EA4FE587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163BC6-B5F7-4D94-91F0-AF23D4E3D2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9401CD-F29E-4455-B92D-43654511D92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E58C6A-9DC1-439E-8974-2D63C23574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381A61-FDDC-4AC3-B266-B169C0C4F8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B8345B-0405-46A6-9DAE-7A4E18E0B5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2,363
2,327
665.54
5,922,827
5,807,843
111,583
2,996,599
5,797,319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0BDD04-1A78-4CF6-AE67-41DC6E32BC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603EA8-A8A0-4B37-B1B8-6BEA69A687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7F8CBB-8145-4EDB-A48A-45B259C7AF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36EC72-F4F2-4DFF-B57B-E192BE805F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ED6A0E-F1C2-48A5-A824-B398D133CD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1100D26-29D4-48C6-8F58-EBE33CCF85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F72876-CF50-4754-BD1C-4C89142C80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086BEF-EE06-4538-B80F-FA366DB39F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82C17D-7329-4B72-8E83-24BC7F0B7A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C749E9-D49D-462F-9D7F-BD0653BA13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5617B6-6185-4FBE-9054-E11450CDC7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2A58DA-A63C-41DB-A053-30E3FA5DCA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39DCA1-48F0-4C52-8C1B-1FA5FAC805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2A6CC7-BD07-42F0-BB34-7043F1452C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425B27-1DAA-422D-A989-3484C414D4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9F3146-3CBF-4567-B02C-22AE604003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A374A4-28AB-4377-B83B-D3AB3EF719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283791-1DEC-4946-91CA-C89F31830E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30005D-4E5B-41C5-9EA9-10D22DB753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DA4993-3A2F-41E7-BC1B-0A9A8258365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93A68C-57CE-4191-80E1-1EA1D77AAA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DCEE83-AAAD-4A6B-BF06-8CB4D1FF5C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EB444A-7532-401B-871D-B5B9C5B85A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FEB8028-1903-499E-BCCD-9E66D0B47B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AE19935-7CBB-41B1-AC97-28829D5407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51414B-D3ED-4D14-ADCD-49B48EF526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327E42-552A-4F81-8574-FB5D04D3AF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FF112B-EB0B-4FF6-99B4-19BCF7EEF9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0D1AE9-92BC-481E-BC22-C48025CCA8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C254ABE-608F-492B-8A2D-5F6D60FB28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55353E8-B567-4B6D-9F3E-1212F8A44F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F222202-7F47-4CE6-8DDE-C0DA7D6F55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4F2FF9E-B850-4D7B-AB5D-F43C39BD751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B455AE2-8122-480A-A696-8993F9074E8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D4654FD-97C1-4C8D-A3AB-B182B9F6873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6D04A06-7239-4CDF-9691-DD8488A9A1D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FFC4AC1-312F-4C0D-BF94-0ED0F6E5706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BB5011-2010-4CE1-BE37-33A2B55C88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B57A64C-B089-4D64-9499-2AD930BEA0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FE0EA4-1763-4B67-B138-FAF9237AB3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3C5E889-481B-4131-B184-28AABDE95CC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010B249-A243-4187-A625-3CB50E78DB8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6C58570-660E-4601-9E1E-8E9457BF5C8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2B51525-0C65-4591-B2F7-91B10DE8863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CEAFEF2-FA7B-409C-B715-CC64B5668D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7B59AFB-2AAC-457D-B0D7-58D07B7969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DE09C54-4D27-41E9-A2C8-0C7C008D9012}"/>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B44E3503-7F51-4D80-9C8D-FCDDB06EE64A}"/>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3C41324-9A03-4A23-93C1-B6F293A06FE4}"/>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B74669A-90ED-4221-ADB6-3332F84DB60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DBD2298-C1FF-47EF-A871-72661809353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4DA30C55-34CA-40C8-8CDA-C6EE51AAEBF9}"/>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E92C4286-A562-49FE-AF11-2AD5B369DBA3}"/>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1F7141-FAFD-4789-85DE-5FF9D4B45166}"/>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8006FCB-A7D8-4296-B34B-F60B4021689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3A7A1D1F-1D01-4DCA-BE8D-D7BBEFD8FB73}"/>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2B9CAA26-02E4-45FA-BC9B-B51D3BBB4962}"/>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006CCA-753C-4001-82F5-6EB90556353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FDA13B-4709-444C-BE0C-7E2CD084FA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D638E6-3D94-4CBC-A958-7EBF8A95D3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2DE8BE-C679-4F75-B2FE-6163541F4D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1F02A3F-0C97-4DB4-AF99-924C912995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18869</xdr:rowOff>
    </xdr:from>
    <xdr:to>
      <xdr:col>24</xdr:col>
      <xdr:colOff>114300</xdr:colOff>
      <xdr:row>41</xdr:row>
      <xdr:rowOff>120469</xdr:rowOff>
    </xdr:to>
    <xdr:sp macro="" textlink="">
      <xdr:nvSpPr>
        <xdr:cNvPr id="74" name="楕円 73">
          <a:extLst>
            <a:ext uri="{FF2B5EF4-FFF2-40B4-BE49-F238E27FC236}">
              <a16:creationId xmlns:a16="http://schemas.microsoft.com/office/drawing/2014/main" id="{4EF23B54-A3C3-4D25-A49A-7770432730CD}"/>
            </a:ext>
          </a:extLst>
        </xdr:cNvPr>
        <xdr:cNvSpPr/>
      </xdr:nvSpPr>
      <xdr:spPr>
        <a:xfrm>
          <a:off x="45847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168746</xdr:rowOff>
    </xdr:from>
    <xdr:ext cx="405111" cy="259045"/>
    <xdr:sp macro="" textlink="">
      <xdr:nvSpPr>
        <xdr:cNvPr id="75" name="【道路】&#10;有形固定資産減価償却率該当値テキスト">
          <a:extLst>
            <a:ext uri="{FF2B5EF4-FFF2-40B4-BE49-F238E27FC236}">
              <a16:creationId xmlns:a16="http://schemas.microsoft.com/office/drawing/2014/main" id="{43B7F3AB-30B4-435B-9D58-463C48C95DA9}"/>
            </a:ext>
          </a:extLst>
        </xdr:cNvPr>
        <xdr:cNvSpPr txBox="1"/>
      </xdr:nvSpPr>
      <xdr:spPr>
        <a:xfrm>
          <a:off x="4673600"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12337</xdr:rowOff>
    </xdr:from>
    <xdr:to>
      <xdr:col>20</xdr:col>
      <xdr:colOff>38100</xdr:colOff>
      <xdr:row>41</xdr:row>
      <xdr:rowOff>113937</xdr:rowOff>
    </xdr:to>
    <xdr:sp macro="" textlink="">
      <xdr:nvSpPr>
        <xdr:cNvPr id="76" name="楕円 75">
          <a:extLst>
            <a:ext uri="{FF2B5EF4-FFF2-40B4-BE49-F238E27FC236}">
              <a16:creationId xmlns:a16="http://schemas.microsoft.com/office/drawing/2014/main" id="{2E417AFE-5397-4756-98C2-E61C2CF53C80}"/>
            </a:ext>
          </a:extLst>
        </xdr:cNvPr>
        <xdr:cNvSpPr/>
      </xdr:nvSpPr>
      <xdr:spPr>
        <a:xfrm>
          <a:off x="3746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63137</xdr:rowOff>
    </xdr:from>
    <xdr:to>
      <xdr:col>24</xdr:col>
      <xdr:colOff>63500</xdr:colOff>
      <xdr:row>41</xdr:row>
      <xdr:rowOff>69669</xdr:rowOff>
    </xdr:to>
    <xdr:cxnSp macro="">
      <xdr:nvCxnSpPr>
        <xdr:cNvPr id="77" name="直線コネクタ 76">
          <a:extLst>
            <a:ext uri="{FF2B5EF4-FFF2-40B4-BE49-F238E27FC236}">
              <a16:creationId xmlns:a16="http://schemas.microsoft.com/office/drawing/2014/main" id="{51A7D4C1-890A-4A32-9280-1E92A4658842}"/>
            </a:ext>
          </a:extLst>
        </xdr:cNvPr>
        <xdr:cNvCxnSpPr/>
      </xdr:nvCxnSpPr>
      <xdr:spPr>
        <a:xfrm>
          <a:off x="3797300" y="70925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xdr:rowOff>
    </xdr:from>
    <xdr:to>
      <xdr:col>15</xdr:col>
      <xdr:colOff>101600</xdr:colOff>
      <xdr:row>41</xdr:row>
      <xdr:rowOff>104140</xdr:rowOff>
    </xdr:to>
    <xdr:sp macro="" textlink="">
      <xdr:nvSpPr>
        <xdr:cNvPr id="78" name="楕円 77">
          <a:extLst>
            <a:ext uri="{FF2B5EF4-FFF2-40B4-BE49-F238E27FC236}">
              <a16:creationId xmlns:a16="http://schemas.microsoft.com/office/drawing/2014/main" id="{5F345C24-923F-45FE-913C-42B50EBC5EF7}"/>
            </a:ext>
          </a:extLst>
        </xdr:cNvPr>
        <xdr:cNvSpPr/>
      </xdr:nvSpPr>
      <xdr:spPr>
        <a:xfrm>
          <a:off x="2857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53340</xdr:rowOff>
    </xdr:from>
    <xdr:to>
      <xdr:col>19</xdr:col>
      <xdr:colOff>177800</xdr:colOff>
      <xdr:row>41</xdr:row>
      <xdr:rowOff>63137</xdr:rowOff>
    </xdr:to>
    <xdr:cxnSp macro="">
      <xdr:nvCxnSpPr>
        <xdr:cNvPr id="79" name="直線コネクタ 78">
          <a:extLst>
            <a:ext uri="{FF2B5EF4-FFF2-40B4-BE49-F238E27FC236}">
              <a16:creationId xmlns:a16="http://schemas.microsoft.com/office/drawing/2014/main" id="{BCB48FF2-9225-4F64-9C3B-07384B89AE75}"/>
            </a:ext>
          </a:extLst>
        </xdr:cNvPr>
        <xdr:cNvCxnSpPr/>
      </xdr:nvCxnSpPr>
      <xdr:spPr>
        <a:xfrm>
          <a:off x="2908300" y="70827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164193</xdr:rowOff>
    </xdr:from>
    <xdr:to>
      <xdr:col>10</xdr:col>
      <xdr:colOff>165100</xdr:colOff>
      <xdr:row>41</xdr:row>
      <xdr:rowOff>94343</xdr:rowOff>
    </xdr:to>
    <xdr:sp macro="" textlink="">
      <xdr:nvSpPr>
        <xdr:cNvPr id="80" name="楕円 79">
          <a:extLst>
            <a:ext uri="{FF2B5EF4-FFF2-40B4-BE49-F238E27FC236}">
              <a16:creationId xmlns:a16="http://schemas.microsoft.com/office/drawing/2014/main" id="{75C61F78-A3F2-4064-BA7C-A0E750F72CCF}"/>
            </a:ext>
          </a:extLst>
        </xdr:cNvPr>
        <xdr:cNvSpPr/>
      </xdr:nvSpPr>
      <xdr:spPr>
        <a:xfrm>
          <a:off x="1968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43543</xdr:rowOff>
    </xdr:from>
    <xdr:to>
      <xdr:col>15</xdr:col>
      <xdr:colOff>50800</xdr:colOff>
      <xdr:row>41</xdr:row>
      <xdr:rowOff>53340</xdr:rowOff>
    </xdr:to>
    <xdr:cxnSp macro="">
      <xdr:nvCxnSpPr>
        <xdr:cNvPr id="81" name="直線コネクタ 80">
          <a:extLst>
            <a:ext uri="{FF2B5EF4-FFF2-40B4-BE49-F238E27FC236}">
              <a16:creationId xmlns:a16="http://schemas.microsoft.com/office/drawing/2014/main" id="{A4869419-C883-4E14-86BF-C65445FCAD21}"/>
            </a:ext>
          </a:extLst>
        </xdr:cNvPr>
        <xdr:cNvCxnSpPr/>
      </xdr:nvCxnSpPr>
      <xdr:spPr>
        <a:xfrm>
          <a:off x="2019300" y="70729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162560</xdr:rowOff>
    </xdr:from>
    <xdr:to>
      <xdr:col>6</xdr:col>
      <xdr:colOff>38100</xdr:colOff>
      <xdr:row>41</xdr:row>
      <xdr:rowOff>92710</xdr:rowOff>
    </xdr:to>
    <xdr:sp macro="" textlink="">
      <xdr:nvSpPr>
        <xdr:cNvPr id="82" name="楕円 81">
          <a:extLst>
            <a:ext uri="{FF2B5EF4-FFF2-40B4-BE49-F238E27FC236}">
              <a16:creationId xmlns:a16="http://schemas.microsoft.com/office/drawing/2014/main" id="{B1122371-3D3D-43D9-AECD-C6772342706D}"/>
            </a:ext>
          </a:extLst>
        </xdr:cNvPr>
        <xdr:cNvSpPr/>
      </xdr:nvSpPr>
      <xdr:spPr>
        <a:xfrm>
          <a:off x="107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41910</xdr:rowOff>
    </xdr:from>
    <xdr:to>
      <xdr:col>10</xdr:col>
      <xdr:colOff>114300</xdr:colOff>
      <xdr:row>41</xdr:row>
      <xdr:rowOff>43543</xdr:rowOff>
    </xdr:to>
    <xdr:cxnSp macro="">
      <xdr:nvCxnSpPr>
        <xdr:cNvPr id="83" name="直線コネクタ 82">
          <a:extLst>
            <a:ext uri="{FF2B5EF4-FFF2-40B4-BE49-F238E27FC236}">
              <a16:creationId xmlns:a16="http://schemas.microsoft.com/office/drawing/2014/main" id="{C345F87B-3A07-4504-A22D-10B6664F4863}"/>
            </a:ext>
          </a:extLst>
        </xdr:cNvPr>
        <xdr:cNvCxnSpPr/>
      </xdr:nvCxnSpPr>
      <xdr:spPr>
        <a:xfrm>
          <a:off x="1130300" y="70713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82CCBBB8-7BAF-4395-8810-B1D7FA88E9E4}"/>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E3208C2D-2CBA-457C-ACF4-136EAAC73203}"/>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21CB0EE1-5D34-48AB-9E77-D8EB1547C92A}"/>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399DDB2B-70E2-4883-9CCE-04F185D0A629}"/>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105064</xdr:rowOff>
    </xdr:from>
    <xdr:ext cx="405111" cy="259045"/>
    <xdr:sp macro="" textlink="">
      <xdr:nvSpPr>
        <xdr:cNvPr id="88" name="n_1mainValue【道路】&#10;有形固定資産減価償却率">
          <a:extLst>
            <a:ext uri="{FF2B5EF4-FFF2-40B4-BE49-F238E27FC236}">
              <a16:creationId xmlns:a16="http://schemas.microsoft.com/office/drawing/2014/main" id="{D79448C6-CF15-4532-8BB7-D475CEA5A15B}"/>
            </a:ext>
          </a:extLst>
        </xdr:cNvPr>
        <xdr:cNvSpPr txBox="1"/>
      </xdr:nvSpPr>
      <xdr:spPr>
        <a:xfrm>
          <a:off x="3582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95267</xdr:rowOff>
    </xdr:from>
    <xdr:ext cx="405111" cy="259045"/>
    <xdr:sp macro="" textlink="">
      <xdr:nvSpPr>
        <xdr:cNvPr id="89" name="n_2mainValue【道路】&#10;有形固定資産減価償却率">
          <a:extLst>
            <a:ext uri="{FF2B5EF4-FFF2-40B4-BE49-F238E27FC236}">
              <a16:creationId xmlns:a16="http://schemas.microsoft.com/office/drawing/2014/main" id="{5469DE74-394B-4A70-9106-E380E0F3F18F}"/>
            </a:ext>
          </a:extLst>
        </xdr:cNvPr>
        <xdr:cNvSpPr txBox="1"/>
      </xdr:nvSpPr>
      <xdr:spPr>
        <a:xfrm>
          <a:off x="2705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85470</xdr:rowOff>
    </xdr:from>
    <xdr:ext cx="405111" cy="259045"/>
    <xdr:sp macro="" textlink="">
      <xdr:nvSpPr>
        <xdr:cNvPr id="90" name="n_3mainValue【道路】&#10;有形固定資産減価償却率">
          <a:extLst>
            <a:ext uri="{FF2B5EF4-FFF2-40B4-BE49-F238E27FC236}">
              <a16:creationId xmlns:a16="http://schemas.microsoft.com/office/drawing/2014/main" id="{304B128F-B842-49EB-812C-454E6C72D406}"/>
            </a:ext>
          </a:extLst>
        </xdr:cNvPr>
        <xdr:cNvSpPr txBox="1"/>
      </xdr:nvSpPr>
      <xdr:spPr>
        <a:xfrm>
          <a:off x="1816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83837</xdr:rowOff>
    </xdr:from>
    <xdr:ext cx="405111" cy="259045"/>
    <xdr:sp macro="" textlink="">
      <xdr:nvSpPr>
        <xdr:cNvPr id="91" name="n_4mainValue【道路】&#10;有形固定資産減価償却率">
          <a:extLst>
            <a:ext uri="{FF2B5EF4-FFF2-40B4-BE49-F238E27FC236}">
              <a16:creationId xmlns:a16="http://schemas.microsoft.com/office/drawing/2014/main" id="{5B63B219-819C-4472-B1E2-CFF38B39DC8B}"/>
            </a:ext>
          </a:extLst>
        </xdr:cNvPr>
        <xdr:cNvSpPr txBox="1"/>
      </xdr:nvSpPr>
      <xdr:spPr>
        <a:xfrm>
          <a:off x="927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EA2FBCC-EF08-42E6-B778-3088C2A446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7A6444-75FE-4B16-853B-D5FB950940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AD6F77D-FA3D-4C4E-8F37-7A0E22DF3E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D38ED7A-A231-4C82-9121-3539428BB7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003891-8BD3-4D89-AFBF-8D252695DA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B1DE46B-7E73-45AB-B7A9-2A8AF492E5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9B6F0F9-F698-4734-913A-4D528EA7CF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71D9E37-6F71-4F49-90E7-3D539C5CB6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519327E-FCDE-4965-B3F6-7AAC5FBCA38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030F419-CC0A-4E58-8D69-800F54A055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821F3C8-8368-4F4D-8DEE-B375380B825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3AA6455-D242-49BC-AB8C-935D1B2C1A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8A0ED45-9CF3-42A8-8695-D34830CD81D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50A54ECB-4822-4113-997A-54FFD542241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E801EDF-333B-48C8-BC60-D9C0DFB2B64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2EE53B7-1E9F-418F-905E-3BF3854FF5A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4B2445D-EC60-45A1-94A5-42854257556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73AF6B8-60B8-485F-BDDD-F9CB49CD2FC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0ED0F4E-0465-4066-8687-48D0CF6425F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5C3CFC7-90A7-4424-8F65-91537E828D6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5F1D5E3-D894-43D0-ACC9-84C8A8FA40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4E11753-ABB6-4DFB-AA40-38F03F06317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B6D9DC0-0FE7-4B97-84EB-313DBC0EC51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9354D063-2FB4-429C-8B1E-764DEA52AB94}"/>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84CCAAD9-5B40-4920-8DC0-CA54CFF0BE97}"/>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43CB8E41-6D56-4588-962D-3821FDE7AA1C}"/>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EBB6257B-1079-47E1-9640-7A7D58B7F756}"/>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227331C7-E2B9-418E-B42E-0ED2195C85D5}"/>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1693227C-17B8-44AC-B515-2B15F2E8054B}"/>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6C92C1D9-A60F-4CB7-A743-60B65417EE64}"/>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8E48CDC-7709-4C93-B777-4B6DF73F824B}"/>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A1D7370C-5BF0-4D0F-A5BB-310FBBA41E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4D98727B-8316-453D-870A-4B9B25C78C63}"/>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B6C1F21A-C823-4517-BDBA-9F5E909063EC}"/>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2124C4C-42BB-482C-A20D-DEFD213444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8103748-7035-4F1C-A4EF-5F9B633DB2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36C9835-4EC7-49EC-A3EB-E0C4C8D6CB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594162-739C-483F-94AB-8F16B70AF5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9027E22-3431-402D-93B4-01A16F417A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72564</xdr:rowOff>
    </xdr:from>
    <xdr:to>
      <xdr:col>55</xdr:col>
      <xdr:colOff>50800</xdr:colOff>
      <xdr:row>42</xdr:row>
      <xdr:rowOff>2714</xdr:rowOff>
    </xdr:to>
    <xdr:sp macro="" textlink="">
      <xdr:nvSpPr>
        <xdr:cNvPr id="131" name="楕円 130">
          <a:extLst>
            <a:ext uri="{FF2B5EF4-FFF2-40B4-BE49-F238E27FC236}">
              <a16:creationId xmlns:a16="http://schemas.microsoft.com/office/drawing/2014/main" id="{505BC233-8591-4A71-9B0B-F7A2085024DA}"/>
            </a:ext>
          </a:extLst>
        </xdr:cNvPr>
        <xdr:cNvSpPr/>
      </xdr:nvSpPr>
      <xdr:spPr>
        <a:xfrm>
          <a:off x="10426700" y="71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158941</xdr:rowOff>
    </xdr:from>
    <xdr:ext cx="534377" cy="259045"/>
    <xdr:sp macro="" textlink="">
      <xdr:nvSpPr>
        <xdr:cNvPr id="132" name="【道路】&#10;一人当たり延長該当値テキスト">
          <a:extLst>
            <a:ext uri="{FF2B5EF4-FFF2-40B4-BE49-F238E27FC236}">
              <a16:creationId xmlns:a16="http://schemas.microsoft.com/office/drawing/2014/main" id="{74BC66C2-AB28-4EDF-B036-786F6206DCB8}"/>
            </a:ext>
          </a:extLst>
        </xdr:cNvPr>
        <xdr:cNvSpPr txBox="1"/>
      </xdr:nvSpPr>
      <xdr:spPr>
        <a:xfrm>
          <a:off x="10515600" y="70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73358</xdr:rowOff>
    </xdr:from>
    <xdr:to>
      <xdr:col>50</xdr:col>
      <xdr:colOff>165100</xdr:colOff>
      <xdr:row>42</xdr:row>
      <xdr:rowOff>3508</xdr:rowOff>
    </xdr:to>
    <xdr:sp macro="" textlink="">
      <xdr:nvSpPr>
        <xdr:cNvPr id="133" name="楕円 132">
          <a:extLst>
            <a:ext uri="{FF2B5EF4-FFF2-40B4-BE49-F238E27FC236}">
              <a16:creationId xmlns:a16="http://schemas.microsoft.com/office/drawing/2014/main" id="{473585B2-2E32-48E5-90F2-557545786DD5}"/>
            </a:ext>
          </a:extLst>
        </xdr:cNvPr>
        <xdr:cNvSpPr/>
      </xdr:nvSpPr>
      <xdr:spPr>
        <a:xfrm>
          <a:off x="9588500" y="71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123364</xdr:rowOff>
    </xdr:from>
    <xdr:to>
      <xdr:col>55</xdr:col>
      <xdr:colOff>0</xdr:colOff>
      <xdr:row>41</xdr:row>
      <xdr:rowOff>124158</xdr:rowOff>
    </xdr:to>
    <xdr:cxnSp macro="">
      <xdr:nvCxnSpPr>
        <xdr:cNvPr id="134" name="直線コネクタ 133">
          <a:extLst>
            <a:ext uri="{FF2B5EF4-FFF2-40B4-BE49-F238E27FC236}">
              <a16:creationId xmlns:a16="http://schemas.microsoft.com/office/drawing/2014/main" id="{470BBF55-3D8F-4301-9B4C-6ED68AD82E9F}"/>
            </a:ext>
          </a:extLst>
        </xdr:cNvPr>
        <xdr:cNvCxnSpPr/>
      </xdr:nvCxnSpPr>
      <xdr:spPr>
        <a:xfrm flipV="1">
          <a:off x="9639300" y="7152814"/>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75078</xdr:rowOff>
    </xdr:from>
    <xdr:to>
      <xdr:col>46</xdr:col>
      <xdr:colOff>38100</xdr:colOff>
      <xdr:row>42</xdr:row>
      <xdr:rowOff>5228</xdr:rowOff>
    </xdr:to>
    <xdr:sp macro="" textlink="">
      <xdr:nvSpPr>
        <xdr:cNvPr id="135" name="楕円 134">
          <a:extLst>
            <a:ext uri="{FF2B5EF4-FFF2-40B4-BE49-F238E27FC236}">
              <a16:creationId xmlns:a16="http://schemas.microsoft.com/office/drawing/2014/main" id="{18CA446A-96EB-48FE-BD0B-C322F81BD8FF}"/>
            </a:ext>
          </a:extLst>
        </xdr:cNvPr>
        <xdr:cNvSpPr/>
      </xdr:nvSpPr>
      <xdr:spPr>
        <a:xfrm>
          <a:off x="8699500" y="71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124158</xdr:rowOff>
    </xdr:from>
    <xdr:to>
      <xdr:col>50</xdr:col>
      <xdr:colOff>114300</xdr:colOff>
      <xdr:row>41</xdr:row>
      <xdr:rowOff>125878</xdr:rowOff>
    </xdr:to>
    <xdr:cxnSp macro="">
      <xdr:nvCxnSpPr>
        <xdr:cNvPr id="136" name="直線コネクタ 135">
          <a:extLst>
            <a:ext uri="{FF2B5EF4-FFF2-40B4-BE49-F238E27FC236}">
              <a16:creationId xmlns:a16="http://schemas.microsoft.com/office/drawing/2014/main" id="{2EB3D5E2-EF26-4045-8AD2-E6FE3E8AEEB8}"/>
            </a:ext>
          </a:extLst>
        </xdr:cNvPr>
        <xdr:cNvCxnSpPr/>
      </xdr:nvCxnSpPr>
      <xdr:spPr>
        <a:xfrm flipV="1">
          <a:off x="8750300" y="7153608"/>
          <a:ext cx="8890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77772</xdr:rowOff>
    </xdr:from>
    <xdr:to>
      <xdr:col>41</xdr:col>
      <xdr:colOff>101600</xdr:colOff>
      <xdr:row>42</xdr:row>
      <xdr:rowOff>7922</xdr:rowOff>
    </xdr:to>
    <xdr:sp macro="" textlink="">
      <xdr:nvSpPr>
        <xdr:cNvPr id="137" name="楕円 136">
          <a:extLst>
            <a:ext uri="{FF2B5EF4-FFF2-40B4-BE49-F238E27FC236}">
              <a16:creationId xmlns:a16="http://schemas.microsoft.com/office/drawing/2014/main" id="{9ECF2787-7703-4071-A340-ED7A6D284953}"/>
            </a:ext>
          </a:extLst>
        </xdr:cNvPr>
        <xdr:cNvSpPr/>
      </xdr:nvSpPr>
      <xdr:spPr>
        <a:xfrm>
          <a:off x="7810500" y="71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125878</xdr:rowOff>
    </xdr:from>
    <xdr:to>
      <xdr:col>45</xdr:col>
      <xdr:colOff>177800</xdr:colOff>
      <xdr:row>41</xdr:row>
      <xdr:rowOff>128572</xdr:rowOff>
    </xdr:to>
    <xdr:cxnSp macro="">
      <xdr:nvCxnSpPr>
        <xdr:cNvPr id="138" name="直線コネクタ 137">
          <a:extLst>
            <a:ext uri="{FF2B5EF4-FFF2-40B4-BE49-F238E27FC236}">
              <a16:creationId xmlns:a16="http://schemas.microsoft.com/office/drawing/2014/main" id="{696F1979-37CF-43EC-9E9C-311F32B6E940}"/>
            </a:ext>
          </a:extLst>
        </xdr:cNvPr>
        <xdr:cNvCxnSpPr/>
      </xdr:nvCxnSpPr>
      <xdr:spPr>
        <a:xfrm flipV="1">
          <a:off x="7861300" y="7155328"/>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79289</xdr:rowOff>
    </xdr:from>
    <xdr:to>
      <xdr:col>36</xdr:col>
      <xdr:colOff>165100</xdr:colOff>
      <xdr:row>42</xdr:row>
      <xdr:rowOff>9439</xdr:rowOff>
    </xdr:to>
    <xdr:sp macro="" textlink="">
      <xdr:nvSpPr>
        <xdr:cNvPr id="139" name="楕円 138">
          <a:extLst>
            <a:ext uri="{FF2B5EF4-FFF2-40B4-BE49-F238E27FC236}">
              <a16:creationId xmlns:a16="http://schemas.microsoft.com/office/drawing/2014/main" id="{5462515E-49F6-4145-A15B-9BAD18799FEF}"/>
            </a:ext>
          </a:extLst>
        </xdr:cNvPr>
        <xdr:cNvSpPr/>
      </xdr:nvSpPr>
      <xdr:spPr>
        <a:xfrm>
          <a:off x="6921500" y="71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128572</xdr:rowOff>
    </xdr:from>
    <xdr:to>
      <xdr:col>41</xdr:col>
      <xdr:colOff>50800</xdr:colOff>
      <xdr:row>41</xdr:row>
      <xdr:rowOff>130089</xdr:rowOff>
    </xdr:to>
    <xdr:cxnSp macro="">
      <xdr:nvCxnSpPr>
        <xdr:cNvPr id="140" name="直線コネクタ 139">
          <a:extLst>
            <a:ext uri="{FF2B5EF4-FFF2-40B4-BE49-F238E27FC236}">
              <a16:creationId xmlns:a16="http://schemas.microsoft.com/office/drawing/2014/main" id="{5686142E-BD92-4EB4-A208-F5D1085072B2}"/>
            </a:ext>
          </a:extLst>
        </xdr:cNvPr>
        <xdr:cNvCxnSpPr/>
      </xdr:nvCxnSpPr>
      <xdr:spPr>
        <a:xfrm flipV="1">
          <a:off x="6972300" y="7158022"/>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EC293D52-BA97-4B90-9EA7-6AF060607B3B}"/>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DF0F325-F33D-4E99-9338-67ECEF01AD24}"/>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40447197-ED30-4D8C-AA4B-31447588E5D1}"/>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5B4B8FFE-5FFE-4D87-A259-A5E28B7D43CC}"/>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166085</xdr:rowOff>
    </xdr:from>
    <xdr:ext cx="534377" cy="259045"/>
    <xdr:sp macro="" textlink="">
      <xdr:nvSpPr>
        <xdr:cNvPr id="145" name="n_1mainValue【道路】&#10;一人当たり延長">
          <a:extLst>
            <a:ext uri="{FF2B5EF4-FFF2-40B4-BE49-F238E27FC236}">
              <a16:creationId xmlns:a16="http://schemas.microsoft.com/office/drawing/2014/main" id="{91EB32D5-C624-49FE-BED8-96320F5AC764}"/>
            </a:ext>
          </a:extLst>
        </xdr:cNvPr>
        <xdr:cNvSpPr txBox="1"/>
      </xdr:nvSpPr>
      <xdr:spPr>
        <a:xfrm>
          <a:off x="9359411" y="71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167805</xdr:rowOff>
    </xdr:from>
    <xdr:ext cx="534377" cy="259045"/>
    <xdr:sp macro="" textlink="">
      <xdr:nvSpPr>
        <xdr:cNvPr id="146" name="n_2mainValue【道路】&#10;一人当たり延長">
          <a:extLst>
            <a:ext uri="{FF2B5EF4-FFF2-40B4-BE49-F238E27FC236}">
              <a16:creationId xmlns:a16="http://schemas.microsoft.com/office/drawing/2014/main" id="{6287B983-4005-4490-A683-BB40F47DF5E4}"/>
            </a:ext>
          </a:extLst>
        </xdr:cNvPr>
        <xdr:cNvSpPr txBox="1"/>
      </xdr:nvSpPr>
      <xdr:spPr>
        <a:xfrm>
          <a:off x="8483111" y="71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170499</xdr:rowOff>
    </xdr:from>
    <xdr:ext cx="534377" cy="259045"/>
    <xdr:sp macro="" textlink="">
      <xdr:nvSpPr>
        <xdr:cNvPr id="147" name="n_3mainValue【道路】&#10;一人当たり延長">
          <a:extLst>
            <a:ext uri="{FF2B5EF4-FFF2-40B4-BE49-F238E27FC236}">
              <a16:creationId xmlns:a16="http://schemas.microsoft.com/office/drawing/2014/main" id="{FCBB3E17-72A4-4788-9DA2-5BAFE85F030A}"/>
            </a:ext>
          </a:extLst>
        </xdr:cNvPr>
        <xdr:cNvSpPr txBox="1"/>
      </xdr:nvSpPr>
      <xdr:spPr>
        <a:xfrm>
          <a:off x="7594111" y="71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566</xdr:rowOff>
    </xdr:from>
    <xdr:ext cx="534377" cy="259045"/>
    <xdr:sp macro="" textlink="">
      <xdr:nvSpPr>
        <xdr:cNvPr id="148" name="n_4mainValue【道路】&#10;一人当たり延長">
          <a:extLst>
            <a:ext uri="{FF2B5EF4-FFF2-40B4-BE49-F238E27FC236}">
              <a16:creationId xmlns:a16="http://schemas.microsoft.com/office/drawing/2014/main" id="{B87A4125-AA27-416E-B50C-98E9246EB71B}"/>
            </a:ext>
          </a:extLst>
        </xdr:cNvPr>
        <xdr:cNvSpPr txBox="1"/>
      </xdr:nvSpPr>
      <xdr:spPr>
        <a:xfrm>
          <a:off x="6705111" y="72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98E9814-B2FE-44DE-A8D9-7D62EB8D9E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B5E365-1BCB-4A2C-8DFC-4FDBEE41A79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03F6B48-F1F7-40D2-85CC-22E2325A1A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07FDB6F-18CD-4900-9596-7B7096106F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C6F390E-E748-4F87-B8D4-FDF16888EF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809AB29-47F9-45B9-92DD-ADC97901CA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273C814-419A-4992-A5EE-A3FCA98598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8407229-B08B-4FC2-86BC-D830C86D42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5BECC55-0D8B-41C8-9B1B-ECA3F685A2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9F2EE77-870D-4E35-8643-0BBEAB0CBC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87E9C74-901F-4C7D-8E57-478DCC7A70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3D79084-2C83-4B1A-BB21-730B8422B03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76FFC54-FA71-44AE-902E-3AEF50AB6E5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F8BC0B9-BF58-442C-82E4-4952EE00BA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9FE206F-E3EE-461A-8C06-0FC0B75435B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3AC87DD-1257-44A4-A865-0410C8332BA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A26336C-49DD-41D1-98FE-A082BCFB6EC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376E323-FD7B-4F58-87FB-635865D6C2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22D4199-6CC6-4BCE-A7BA-1DC71CEF98D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A7D4E48-FF50-480E-9B20-518A80CFDFE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8A30169-1857-4A54-AE96-D20EE23D9F9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5DBE1BA-DA89-4E48-867B-18A6F10EFE5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2314646-064E-47B3-BABA-E952206C7F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5EE2FE3-A8D7-4AC8-BFC4-2ACE604E18F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83C11C5-55A6-413F-AF3D-5B05972F46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5CA61F21-EE32-45E3-9B98-99292861CB75}"/>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AC2C003-1A8C-4BB7-B870-3ACA7834D22A}"/>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7BC66F6-6E63-4D48-90C9-C9B3144D1088}"/>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67E3AA7-F65F-44A3-B306-1E722479BC2A}"/>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548A0A4A-304E-47D5-A7C6-742DCC01DCEE}"/>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7D921E1-D845-4AE6-B9DA-4D1DCDDAC1DA}"/>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2E475FB-9ED1-400D-8A3D-0DF5498AF05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D9F9A8B9-B2B2-418C-AA28-0B0014D4505F}"/>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9F1F1471-9206-4FA5-B4CB-C8EE8B718077}"/>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EE3E8FE6-DC45-4836-BC2E-3974E59B73FB}"/>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F593A851-3607-435C-ADF4-7C50FBEF8267}"/>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8792425-7772-463A-9C10-3B03CAF784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62821F-193D-49C7-9066-C6BD88AF0A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CD43025-12FF-4F62-A03F-0554E35376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8534039-CA6E-448B-A619-5F5A1E7B83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5C4FFF2-1018-4721-A605-68A322B050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90" name="楕円 189">
          <a:extLst>
            <a:ext uri="{FF2B5EF4-FFF2-40B4-BE49-F238E27FC236}">
              <a16:creationId xmlns:a16="http://schemas.microsoft.com/office/drawing/2014/main" id="{845EF2B8-7467-404A-B3AC-E8E3702D403B}"/>
            </a:ext>
          </a:extLst>
        </xdr:cNvPr>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82CE752-97E2-4F54-A2E5-21DEE80AB1DC}"/>
            </a:ext>
          </a:extLst>
        </xdr:cNvPr>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92" name="楕円 191">
          <a:extLst>
            <a:ext uri="{FF2B5EF4-FFF2-40B4-BE49-F238E27FC236}">
              <a16:creationId xmlns:a16="http://schemas.microsoft.com/office/drawing/2014/main" id="{5C41F3DE-E68A-406C-A4A4-85ED7DF959C2}"/>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34290</xdr:rowOff>
    </xdr:to>
    <xdr:cxnSp macro="">
      <xdr:nvCxnSpPr>
        <xdr:cNvPr id="193" name="直線コネクタ 192">
          <a:extLst>
            <a:ext uri="{FF2B5EF4-FFF2-40B4-BE49-F238E27FC236}">
              <a16:creationId xmlns:a16="http://schemas.microsoft.com/office/drawing/2014/main" id="{1B1C9605-9150-4BEC-96D8-EF86CAC7C7D7}"/>
            </a:ext>
          </a:extLst>
        </xdr:cNvPr>
        <xdr:cNvCxnSpPr/>
      </xdr:nvCxnSpPr>
      <xdr:spPr>
        <a:xfrm>
          <a:off x="3797300" y="1063806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102688</xdr:rowOff>
    </xdr:from>
    <xdr:to>
      <xdr:col>15</xdr:col>
      <xdr:colOff>101600</xdr:colOff>
      <xdr:row>62</xdr:row>
      <xdr:rowOff>32838</xdr:rowOff>
    </xdr:to>
    <xdr:sp macro="" textlink="">
      <xdr:nvSpPr>
        <xdr:cNvPr id="194" name="楕円 193">
          <a:extLst>
            <a:ext uri="{FF2B5EF4-FFF2-40B4-BE49-F238E27FC236}">
              <a16:creationId xmlns:a16="http://schemas.microsoft.com/office/drawing/2014/main" id="{4F814892-A8E3-4981-941D-DDF076A2F684}"/>
            </a:ext>
          </a:extLst>
        </xdr:cNvPr>
        <xdr:cNvSpPr/>
      </xdr:nvSpPr>
      <xdr:spPr>
        <a:xfrm>
          <a:off x="2857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153488</xdr:rowOff>
    </xdr:from>
    <xdr:to>
      <xdr:col>19</xdr:col>
      <xdr:colOff>177800</xdr:colOff>
      <xdr:row>62</xdr:row>
      <xdr:rowOff>8165</xdr:rowOff>
    </xdr:to>
    <xdr:cxnSp macro="">
      <xdr:nvCxnSpPr>
        <xdr:cNvPr id="195" name="直線コネクタ 194">
          <a:extLst>
            <a:ext uri="{FF2B5EF4-FFF2-40B4-BE49-F238E27FC236}">
              <a16:creationId xmlns:a16="http://schemas.microsoft.com/office/drawing/2014/main" id="{7ACA7414-807A-40D2-BE74-AF31BAF16BE8}"/>
            </a:ext>
          </a:extLst>
        </xdr:cNvPr>
        <xdr:cNvCxnSpPr/>
      </xdr:nvCxnSpPr>
      <xdr:spPr>
        <a:xfrm>
          <a:off x="2908300" y="106119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6" name="楕円 195">
          <a:extLst>
            <a:ext uri="{FF2B5EF4-FFF2-40B4-BE49-F238E27FC236}">
              <a16:creationId xmlns:a16="http://schemas.microsoft.com/office/drawing/2014/main" id="{C3B96861-479B-40F3-9407-A2C32E556C59}"/>
            </a:ext>
          </a:extLst>
        </xdr:cNvPr>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153488</xdr:rowOff>
    </xdr:from>
    <xdr:to>
      <xdr:col>15</xdr:col>
      <xdr:colOff>50800</xdr:colOff>
      <xdr:row>61</xdr:row>
      <xdr:rowOff>156754</xdr:rowOff>
    </xdr:to>
    <xdr:cxnSp macro="">
      <xdr:nvCxnSpPr>
        <xdr:cNvPr id="197" name="直線コネクタ 196">
          <a:extLst>
            <a:ext uri="{FF2B5EF4-FFF2-40B4-BE49-F238E27FC236}">
              <a16:creationId xmlns:a16="http://schemas.microsoft.com/office/drawing/2014/main" id="{6094B400-C476-4C1B-959B-4FAF4D5F43FB}"/>
            </a:ext>
          </a:extLst>
        </xdr:cNvPr>
        <xdr:cNvCxnSpPr/>
      </xdr:nvCxnSpPr>
      <xdr:spPr>
        <a:xfrm flipV="1">
          <a:off x="2019300" y="106119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84727</xdr:rowOff>
    </xdr:from>
    <xdr:to>
      <xdr:col>6</xdr:col>
      <xdr:colOff>38100</xdr:colOff>
      <xdr:row>62</xdr:row>
      <xdr:rowOff>14877</xdr:rowOff>
    </xdr:to>
    <xdr:sp macro="" textlink="">
      <xdr:nvSpPr>
        <xdr:cNvPr id="198" name="楕円 197">
          <a:extLst>
            <a:ext uri="{FF2B5EF4-FFF2-40B4-BE49-F238E27FC236}">
              <a16:creationId xmlns:a16="http://schemas.microsoft.com/office/drawing/2014/main" id="{F9F7DB50-8EC5-4CBA-8775-004F08563CFC}"/>
            </a:ext>
          </a:extLst>
        </xdr:cNvPr>
        <xdr:cNvSpPr/>
      </xdr:nvSpPr>
      <xdr:spPr>
        <a:xfrm>
          <a:off x="1079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135527</xdr:rowOff>
    </xdr:from>
    <xdr:to>
      <xdr:col>10</xdr:col>
      <xdr:colOff>114300</xdr:colOff>
      <xdr:row>61</xdr:row>
      <xdr:rowOff>156754</xdr:rowOff>
    </xdr:to>
    <xdr:cxnSp macro="">
      <xdr:nvCxnSpPr>
        <xdr:cNvPr id="199" name="直線コネクタ 198">
          <a:extLst>
            <a:ext uri="{FF2B5EF4-FFF2-40B4-BE49-F238E27FC236}">
              <a16:creationId xmlns:a16="http://schemas.microsoft.com/office/drawing/2014/main" id="{1623F4E8-C398-4D94-8A67-A749FF998FB3}"/>
            </a:ext>
          </a:extLst>
        </xdr:cNvPr>
        <xdr:cNvCxnSpPr/>
      </xdr:nvCxnSpPr>
      <xdr:spPr>
        <a:xfrm>
          <a:off x="1130300" y="105939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B586BF0-3ED9-473E-B44C-84C52CA693B2}"/>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873BDF2-43AE-466C-B22F-DF1134FAE8D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4ED0107-90AE-4377-99CF-E1BD41B4B0F7}"/>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34742B7-161B-46AB-9620-255375463146}"/>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7BE1FFE-BBC4-48AE-93F4-24728D196D15}"/>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23965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4E3360E-D916-401A-B38F-145E1CD2BEFA}"/>
            </a:ext>
          </a:extLst>
        </xdr:cNvPr>
        <xdr:cNvSpPr txBox="1"/>
      </xdr:nvSpPr>
      <xdr:spPr>
        <a:xfrm>
          <a:off x="2705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66AF155-DE87-43BC-A1C7-12888E3D9A05}"/>
            </a:ext>
          </a:extLst>
        </xdr:cNvPr>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A6B2D6A-DEE2-4F15-A338-B931060A98FA}"/>
            </a:ext>
          </a:extLst>
        </xdr:cNvPr>
        <xdr:cNvSpPr txBox="1"/>
      </xdr:nvSpPr>
      <xdr:spPr>
        <a:xfrm>
          <a:off x="927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180DDB1-6E4B-4EF3-9915-0A333400F8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D710C83-A559-4A7C-92BC-3851540CB1B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6BA819F-2348-4BAC-AB78-63C0AC3E9D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9EB7BC1-6ECB-4E5C-87BC-642F6CAE73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D7B0E1D-446C-4958-9CAC-37A04D5056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39FEC5A-E379-444D-9A1F-1CA9807437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DD7E3B5-90F8-4204-855A-4A54070FA3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7949BF9-59ED-452C-8CBF-FCF6ABC6FF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B612BB6-B66E-468F-BBBB-F5993528BC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0643FBB-DE66-404D-9037-DC96D9110E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F8CDEDD-4515-4577-BCAB-5A48B8AB317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715E639-6FBE-4F54-953B-17DEF3AA964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B977A42C-932D-454D-96C6-3E60F8A01E5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8F4EBDB1-FFFE-4B2E-A3C7-A9F56054AC5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92D577A4-993D-4DDE-BC24-4A37C5E907A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EA1959C-36AD-4171-AF37-AF9A369BB54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520626-413B-4575-83F7-CCCA156662F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6F4AB1DB-8F38-42D2-A572-86F5AE03B66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C834931-F479-4AA3-8DAA-9A6F850ABE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A1B39E5-F77F-4357-A1B2-AE50EF2E068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930D2BC-FF0C-4D85-96D7-CF039CE863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735BAEDF-096A-4F01-96BB-EB4B276F1FAE}"/>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8B848D8E-9F62-4D17-AAAD-0B48A7889837}"/>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E79AF8FF-4FBB-48AF-8FAE-C6297522942B}"/>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CDAC9019-F7DE-4AE0-9650-EF74402335D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2B52E421-59BD-46A0-84B4-764551AEACA8}"/>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B561E89F-D9D3-4F79-AFE6-9671FFA3ECA7}"/>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A43CB0B3-D384-4128-BFD1-2E9414D108E5}"/>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E20E7924-9568-4A0A-9406-2AB3D0EB0ADC}"/>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2849A1C4-A823-4459-87B9-4321B6BE37AD}"/>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1D794F68-A9DC-4488-BAB6-7FD536ED9ED9}"/>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B8C1EAFB-A8FC-4855-AB01-B87917E95E65}"/>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9DC9917-740F-4237-AD45-705D47E432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7BF7260-DD49-47CF-B964-16BF38B425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9AC0C6-6646-41B0-8E55-C58511C7DE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AA1A9D2-D6E3-4643-901D-33F52DDB91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9C858C5-7554-42FD-B493-54D04558FF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43504</xdr:rowOff>
    </xdr:from>
    <xdr:to>
      <xdr:col>55</xdr:col>
      <xdr:colOff>50800</xdr:colOff>
      <xdr:row>62</xdr:row>
      <xdr:rowOff>145104</xdr:rowOff>
    </xdr:to>
    <xdr:sp macro="" textlink="">
      <xdr:nvSpPr>
        <xdr:cNvPr id="245" name="楕円 244">
          <a:extLst>
            <a:ext uri="{FF2B5EF4-FFF2-40B4-BE49-F238E27FC236}">
              <a16:creationId xmlns:a16="http://schemas.microsoft.com/office/drawing/2014/main" id="{C36363AD-CAF2-4191-BA9F-88D72EFEA022}"/>
            </a:ext>
          </a:extLst>
        </xdr:cNvPr>
        <xdr:cNvSpPr/>
      </xdr:nvSpPr>
      <xdr:spPr>
        <a:xfrm>
          <a:off x="10426700" y="106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21931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7BA0E76D-A1F5-4EF2-BACF-D57FD05ACA23}"/>
            </a:ext>
          </a:extLst>
        </xdr:cNvPr>
        <xdr:cNvSpPr txBox="1"/>
      </xdr:nvSpPr>
      <xdr:spPr>
        <a:xfrm>
          <a:off x="10515600" y="10651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45797</xdr:rowOff>
    </xdr:from>
    <xdr:to>
      <xdr:col>50</xdr:col>
      <xdr:colOff>165100</xdr:colOff>
      <xdr:row>62</xdr:row>
      <xdr:rowOff>147397</xdr:rowOff>
    </xdr:to>
    <xdr:sp macro="" textlink="">
      <xdr:nvSpPr>
        <xdr:cNvPr id="247" name="楕円 246">
          <a:extLst>
            <a:ext uri="{FF2B5EF4-FFF2-40B4-BE49-F238E27FC236}">
              <a16:creationId xmlns:a16="http://schemas.microsoft.com/office/drawing/2014/main" id="{59061F72-8DA0-44E1-B78D-2E66B4B10544}"/>
            </a:ext>
          </a:extLst>
        </xdr:cNvPr>
        <xdr:cNvSpPr/>
      </xdr:nvSpPr>
      <xdr:spPr>
        <a:xfrm>
          <a:off x="9588500" y="106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94304</xdr:rowOff>
    </xdr:from>
    <xdr:to>
      <xdr:col>55</xdr:col>
      <xdr:colOff>0</xdr:colOff>
      <xdr:row>62</xdr:row>
      <xdr:rowOff>96597</xdr:rowOff>
    </xdr:to>
    <xdr:cxnSp macro="">
      <xdr:nvCxnSpPr>
        <xdr:cNvPr id="248" name="直線コネクタ 247">
          <a:extLst>
            <a:ext uri="{FF2B5EF4-FFF2-40B4-BE49-F238E27FC236}">
              <a16:creationId xmlns:a16="http://schemas.microsoft.com/office/drawing/2014/main" id="{B9FEE8FB-5ABF-4A02-9519-FE9044DF772B}"/>
            </a:ext>
          </a:extLst>
        </xdr:cNvPr>
        <xdr:cNvCxnSpPr/>
      </xdr:nvCxnSpPr>
      <xdr:spPr>
        <a:xfrm flipV="1">
          <a:off x="9639300" y="10724204"/>
          <a:ext cx="8382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50756</xdr:rowOff>
    </xdr:from>
    <xdr:to>
      <xdr:col>46</xdr:col>
      <xdr:colOff>38100</xdr:colOff>
      <xdr:row>62</xdr:row>
      <xdr:rowOff>152356</xdr:rowOff>
    </xdr:to>
    <xdr:sp macro="" textlink="">
      <xdr:nvSpPr>
        <xdr:cNvPr id="249" name="楕円 248">
          <a:extLst>
            <a:ext uri="{FF2B5EF4-FFF2-40B4-BE49-F238E27FC236}">
              <a16:creationId xmlns:a16="http://schemas.microsoft.com/office/drawing/2014/main" id="{428B00B8-9AED-4215-9E71-FCD94ACA5912}"/>
            </a:ext>
          </a:extLst>
        </xdr:cNvPr>
        <xdr:cNvSpPr/>
      </xdr:nvSpPr>
      <xdr:spPr>
        <a:xfrm>
          <a:off x="8699500" y="106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96597</xdr:rowOff>
    </xdr:from>
    <xdr:to>
      <xdr:col>50</xdr:col>
      <xdr:colOff>114300</xdr:colOff>
      <xdr:row>62</xdr:row>
      <xdr:rowOff>101556</xdr:rowOff>
    </xdr:to>
    <xdr:cxnSp macro="">
      <xdr:nvCxnSpPr>
        <xdr:cNvPr id="250" name="直線コネクタ 249">
          <a:extLst>
            <a:ext uri="{FF2B5EF4-FFF2-40B4-BE49-F238E27FC236}">
              <a16:creationId xmlns:a16="http://schemas.microsoft.com/office/drawing/2014/main" id="{1CA2698F-9233-49CE-B420-C369B55D8590}"/>
            </a:ext>
          </a:extLst>
        </xdr:cNvPr>
        <xdr:cNvCxnSpPr/>
      </xdr:nvCxnSpPr>
      <xdr:spPr>
        <a:xfrm flipV="1">
          <a:off x="8750300" y="10726497"/>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64725</xdr:rowOff>
    </xdr:from>
    <xdr:to>
      <xdr:col>41</xdr:col>
      <xdr:colOff>101600</xdr:colOff>
      <xdr:row>62</xdr:row>
      <xdr:rowOff>166325</xdr:rowOff>
    </xdr:to>
    <xdr:sp macro="" textlink="">
      <xdr:nvSpPr>
        <xdr:cNvPr id="251" name="楕円 250">
          <a:extLst>
            <a:ext uri="{FF2B5EF4-FFF2-40B4-BE49-F238E27FC236}">
              <a16:creationId xmlns:a16="http://schemas.microsoft.com/office/drawing/2014/main" id="{9B7D96E3-A8D4-40F6-ADF1-3AE466F06CF4}"/>
            </a:ext>
          </a:extLst>
        </xdr:cNvPr>
        <xdr:cNvSpPr/>
      </xdr:nvSpPr>
      <xdr:spPr>
        <a:xfrm>
          <a:off x="7810500" y="1069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101556</xdr:rowOff>
    </xdr:from>
    <xdr:to>
      <xdr:col>45</xdr:col>
      <xdr:colOff>177800</xdr:colOff>
      <xdr:row>62</xdr:row>
      <xdr:rowOff>115525</xdr:rowOff>
    </xdr:to>
    <xdr:cxnSp macro="">
      <xdr:nvCxnSpPr>
        <xdr:cNvPr id="252" name="直線コネクタ 251">
          <a:extLst>
            <a:ext uri="{FF2B5EF4-FFF2-40B4-BE49-F238E27FC236}">
              <a16:creationId xmlns:a16="http://schemas.microsoft.com/office/drawing/2014/main" id="{29A538BD-B237-4B36-9647-FDA00627ABD2}"/>
            </a:ext>
          </a:extLst>
        </xdr:cNvPr>
        <xdr:cNvCxnSpPr/>
      </xdr:nvCxnSpPr>
      <xdr:spPr>
        <a:xfrm flipV="1">
          <a:off x="7861300" y="10731456"/>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69838</xdr:rowOff>
    </xdr:from>
    <xdr:to>
      <xdr:col>36</xdr:col>
      <xdr:colOff>165100</xdr:colOff>
      <xdr:row>62</xdr:row>
      <xdr:rowOff>171438</xdr:rowOff>
    </xdr:to>
    <xdr:sp macro="" textlink="">
      <xdr:nvSpPr>
        <xdr:cNvPr id="253" name="楕円 252">
          <a:extLst>
            <a:ext uri="{FF2B5EF4-FFF2-40B4-BE49-F238E27FC236}">
              <a16:creationId xmlns:a16="http://schemas.microsoft.com/office/drawing/2014/main" id="{997E944A-845A-4B99-AC4E-3A2B0AA3AE97}"/>
            </a:ext>
          </a:extLst>
        </xdr:cNvPr>
        <xdr:cNvSpPr/>
      </xdr:nvSpPr>
      <xdr:spPr>
        <a:xfrm>
          <a:off x="6921500" y="106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115525</xdr:rowOff>
    </xdr:from>
    <xdr:to>
      <xdr:col>41</xdr:col>
      <xdr:colOff>50800</xdr:colOff>
      <xdr:row>62</xdr:row>
      <xdr:rowOff>120638</xdr:rowOff>
    </xdr:to>
    <xdr:cxnSp macro="">
      <xdr:nvCxnSpPr>
        <xdr:cNvPr id="254" name="直線コネクタ 253">
          <a:extLst>
            <a:ext uri="{FF2B5EF4-FFF2-40B4-BE49-F238E27FC236}">
              <a16:creationId xmlns:a16="http://schemas.microsoft.com/office/drawing/2014/main" id="{9B11AEC8-9986-4424-A97B-8AA420757189}"/>
            </a:ext>
          </a:extLst>
        </xdr:cNvPr>
        <xdr:cNvCxnSpPr/>
      </xdr:nvCxnSpPr>
      <xdr:spPr>
        <a:xfrm flipV="1">
          <a:off x="6972300" y="10745425"/>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D8C8269-FFC3-4DD3-8D67-009A8798643A}"/>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B540773-663E-4AF9-A705-CA0D5AC6DCDD}"/>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05DD909-3FC4-4964-B3DE-523C4D014926}"/>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BBD2DCF-83C7-4A30-9A5A-923149BA7222}"/>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138524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BCAA1E3A-57B0-4342-AF3C-875FDE89B164}"/>
            </a:ext>
          </a:extLst>
        </xdr:cNvPr>
        <xdr:cNvSpPr txBox="1"/>
      </xdr:nvSpPr>
      <xdr:spPr>
        <a:xfrm>
          <a:off x="9281505" y="10768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143483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D4FDF68A-2ADD-4398-8782-5A279FC19D15}"/>
            </a:ext>
          </a:extLst>
        </xdr:cNvPr>
        <xdr:cNvSpPr txBox="1"/>
      </xdr:nvSpPr>
      <xdr:spPr>
        <a:xfrm>
          <a:off x="8405205" y="107733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157452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7ECA6219-1C01-4C4A-BA81-1894B347A14C}"/>
            </a:ext>
          </a:extLst>
        </xdr:cNvPr>
        <xdr:cNvSpPr txBox="1"/>
      </xdr:nvSpPr>
      <xdr:spPr>
        <a:xfrm>
          <a:off x="7561795" y="1078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162565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93B21B8-CBEE-4C5A-91CB-49C66E7267B2}"/>
            </a:ext>
          </a:extLst>
        </xdr:cNvPr>
        <xdr:cNvSpPr txBox="1"/>
      </xdr:nvSpPr>
      <xdr:spPr>
        <a:xfrm>
          <a:off x="6672795" y="1079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4EA2381-126C-4CC7-BCF9-D595AEB35B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DE5DCF1-245E-4FC6-BB91-BE5DAB8197C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C105398-1AA4-437C-8CFD-A82018C5DB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68FC7F4-6CA5-4B6B-A359-F08191DBDF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32DE72D-4C18-497B-B6DC-A7990195A1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8E87E96-0B76-448D-ACD8-C987EAEBF6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B405E95-CDC6-412D-A0FA-2317F4EF8A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994843F-E065-4215-8E29-6CC0174BB6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2E4F076-B161-4615-894E-9E98D81C87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C59C80B-3BB4-484E-BD05-69B9CB3416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F51A476-AB4B-40C7-B399-5201AC857AB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0AD9B5E-CA4D-4C3E-86FE-0FA9C6CFBE7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C6F8B5E7-933F-4BF5-A9E4-13F8A5B6C3A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AA3C12E7-B3A0-4603-A119-26F99ACA0B8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AD283B4-269C-464A-A4F3-6F23FDE9370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EB169F28-3BB6-49B6-A337-FE4B3DD3A8A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99499BE1-B675-4EC1-8F0B-FB156842329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3B62D02B-AB21-4227-A36C-1DAFF42E63C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343A1BF5-DE2B-4FA3-8019-1FD5C0B9B1B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7A029C75-34FF-4E0E-B5C3-6E1C0D9FA75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4FF1494-1C8F-4CE6-874D-98D0A209A8F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6D44A90-1D11-4F7C-A334-D788280517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019B28D-9AF5-4203-B5EC-7B353313CCD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5F64EB5-7F2C-4970-90F1-50C475A7B3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A889978C-5125-468A-8AF0-4B9E2D9A9A1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B52924F-5E7F-452A-B122-A0C96EC6E07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157D336B-0B0A-448A-A90A-64950D5A34F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889E6EF-074A-41A9-8D98-AA2303A21ED5}"/>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34C76AF3-0A2F-4365-9038-CA751014458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2E03E34-E37D-4CF7-A56A-42D433EF07FF}"/>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0739751-624C-48D6-A26B-842A749F7A8B}"/>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E3356D7-DBA0-4EF5-871D-A691C5BAA5E4}"/>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E7217DB6-81A3-4731-8851-40DB66D3124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AD341359-A89C-48B1-8A32-783DCF81E16C}"/>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A8309265-01B3-4854-83D7-8F46E59D18FC}"/>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B617370-ADB4-4EC1-B996-48534C4F3D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0C92B0-FCF0-453A-AB6A-C01D3C1B4D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1DCD444-C99B-4F1D-B94B-6E3515E3A5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1A1DAE8-7A84-4517-95BD-8712A92F5F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09D51E4-22E5-47A6-9988-7073AD9E2B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303" name="楕円 302">
          <a:extLst>
            <a:ext uri="{FF2B5EF4-FFF2-40B4-BE49-F238E27FC236}">
              <a16:creationId xmlns:a16="http://schemas.microsoft.com/office/drawing/2014/main" id="{81435DB4-B6A0-4C52-AF63-ADCBE8920E43}"/>
            </a:ext>
          </a:extLst>
        </xdr:cNvPr>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6BD9EDE-BF2C-4330-B5D6-8D97E16C8FD5}"/>
            </a:ext>
          </a:extLst>
        </xdr:cNvPr>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305" name="楕円 304">
          <a:extLst>
            <a:ext uri="{FF2B5EF4-FFF2-40B4-BE49-F238E27FC236}">
              <a16:creationId xmlns:a16="http://schemas.microsoft.com/office/drawing/2014/main" id="{23407EF5-58AA-4E95-97F6-A752F4EC286D}"/>
            </a:ext>
          </a:extLst>
        </xdr:cNvPr>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106680</xdr:rowOff>
    </xdr:to>
    <xdr:cxnSp macro="">
      <xdr:nvCxnSpPr>
        <xdr:cNvPr id="306" name="直線コネクタ 305">
          <a:extLst>
            <a:ext uri="{FF2B5EF4-FFF2-40B4-BE49-F238E27FC236}">
              <a16:creationId xmlns:a16="http://schemas.microsoft.com/office/drawing/2014/main" id="{2C6BCFC2-20DD-47B6-837D-338A9558981F}"/>
            </a:ext>
          </a:extLst>
        </xdr:cNvPr>
        <xdr:cNvCxnSpPr/>
      </xdr:nvCxnSpPr>
      <xdr:spPr>
        <a:xfrm>
          <a:off x="3797300" y="1433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7" name="楕円 306">
          <a:extLst>
            <a:ext uri="{FF2B5EF4-FFF2-40B4-BE49-F238E27FC236}">
              <a16:creationId xmlns:a16="http://schemas.microsoft.com/office/drawing/2014/main" id="{9ACF2C88-441B-4787-9BDC-16AA9CD8A460}"/>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102870</xdr:rowOff>
    </xdr:to>
    <xdr:cxnSp macro="">
      <xdr:nvCxnSpPr>
        <xdr:cNvPr id="308" name="直線コネクタ 307">
          <a:extLst>
            <a:ext uri="{FF2B5EF4-FFF2-40B4-BE49-F238E27FC236}">
              <a16:creationId xmlns:a16="http://schemas.microsoft.com/office/drawing/2014/main" id="{CA8A09DB-6BC7-460C-B52F-B0E20387078E}"/>
            </a:ext>
          </a:extLst>
        </xdr:cNvPr>
        <xdr:cNvCxnSpPr/>
      </xdr:nvCxnSpPr>
      <xdr:spPr>
        <a:xfrm>
          <a:off x="2908300" y="14302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09" name="楕円 308">
          <a:extLst>
            <a:ext uri="{FF2B5EF4-FFF2-40B4-BE49-F238E27FC236}">
              <a16:creationId xmlns:a16="http://schemas.microsoft.com/office/drawing/2014/main" id="{568DF768-DDC2-4A2E-B302-C19612C6988C}"/>
            </a:ext>
          </a:extLst>
        </xdr:cNvPr>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72389</xdr:rowOff>
    </xdr:to>
    <xdr:cxnSp macro="">
      <xdr:nvCxnSpPr>
        <xdr:cNvPr id="310" name="直線コネクタ 309">
          <a:extLst>
            <a:ext uri="{FF2B5EF4-FFF2-40B4-BE49-F238E27FC236}">
              <a16:creationId xmlns:a16="http://schemas.microsoft.com/office/drawing/2014/main" id="{B1979CB4-8D4C-444B-B4D1-B327DC0870DD}"/>
            </a:ext>
          </a:extLst>
        </xdr:cNvPr>
        <xdr:cNvCxnSpPr/>
      </xdr:nvCxnSpPr>
      <xdr:spPr>
        <a:xfrm>
          <a:off x="2019300" y="14262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114936</xdr:rowOff>
    </xdr:from>
    <xdr:to>
      <xdr:col>6</xdr:col>
      <xdr:colOff>38100</xdr:colOff>
      <xdr:row>83</xdr:row>
      <xdr:rowOff>45086</xdr:rowOff>
    </xdr:to>
    <xdr:sp macro="" textlink="">
      <xdr:nvSpPr>
        <xdr:cNvPr id="311" name="楕円 310">
          <a:extLst>
            <a:ext uri="{FF2B5EF4-FFF2-40B4-BE49-F238E27FC236}">
              <a16:creationId xmlns:a16="http://schemas.microsoft.com/office/drawing/2014/main" id="{E5EA1B96-B918-4AB6-9D46-4853819CC34D}"/>
            </a:ext>
          </a:extLst>
        </xdr:cNvPr>
        <xdr:cNvSpPr/>
      </xdr:nvSpPr>
      <xdr:spPr>
        <a:xfrm>
          <a:off x="1079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165736</xdr:rowOff>
    </xdr:from>
    <xdr:to>
      <xdr:col>10</xdr:col>
      <xdr:colOff>114300</xdr:colOff>
      <xdr:row>83</xdr:row>
      <xdr:rowOff>32386</xdr:rowOff>
    </xdr:to>
    <xdr:cxnSp macro="">
      <xdr:nvCxnSpPr>
        <xdr:cNvPr id="312" name="直線コネクタ 311">
          <a:extLst>
            <a:ext uri="{FF2B5EF4-FFF2-40B4-BE49-F238E27FC236}">
              <a16:creationId xmlns:a16="http://schemas.microsoft.com/office/drawing/2014/main" id="{BB691FFC-66B3-4232-8603-879D4AC43CB8}"/>
            </a:ext>
          </a:extLst>
        </xdr:cNvPr>
        <xdr:cNvCxnSpPr/>
      </xdr:nvCxnSpPr>
      <xdr:spPr>
        <a:xfrm>
          <a:off x="1130300" y="14224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725D4A7D-B006-49A9-9FC1-17B6C9766824}"/>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D549A6C1-9294-4FE1-92FF-04CBA82D7939}"/>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A26B6729-329E-40C4-B04C-F13E8D446CA6}"/>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52F8862C-30B9-4AEA-BB1B-8ACA5C7255F3}"/>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317" name="n_1mainValue【公営住宅】&#10;有形固定資産減価償却率">
          <a:extLst>
            <a:ext uri="{FF2B5EF4-FFF2-40B4-BE49-F238E27FC236}">
              <a16:creationId xmlns:a16="http://schemas.microsoft.com/office/drawing/2014/main" id="{30A546BF-9A3B-4CA9-921E-4FAD8DD28A2A}"/>
            </a:ext>
          </a:extLst>
        </xdr:cNvPr>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8" name="n_2mainValue【公営住宅】&#10;有形固定資産減価償却率">
          <a:extLst>
            <a:ext uri="{FF2B5EF4-FFF2-40B4-BE49-F238E27FC236}">
              <a16:creationId xmlns:a16="http://schemas.microsoft.com/office/drawing/2014/main" id="{87AB5551-93C4-49E2-AD93-3350AD88AFC7}"/>
            </a:ext>
          </a:extLst>
        </xdr:cNvPr>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319" name="n_3mainValue【公営住宅】&#10;有形固定資産減価償却率">
          <a:extLst>
            <a:ext uri="{FF2B5EF4-FFF2-40B4-BE49-F238E27FC236}">
              <a16:creationId xmlns:a16="http://schemas.microsoft.com/office/drawing/2014/main" id="{35DFAEC6-817C-46C2-BDB4-92F5D9F3FDB9}"/>
            </a:ext>
          </a:extLst>
        </xdr:cNvPr>
        <xdr:cNvSpPr txBox="1"/>
      </xdr:nvSpPr>
      <xdr:spPr>
        <a:xfrm>
          <a:off x="1816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36213</xdr:rowOff>
    </xdr:from>
    <xdr:ext cx="405111" cy="259045"/>
    <xdr:sp macro="" textlink="">
      <xdr:nvSpPr>
        <xdr:cNvPr id="320" name="n_4mainValue【公営住宅】&#10;有形固定資産減価償却率">
          <a:extLst>
            <a:ext uri="{FF2B5EF4-FFF2-40B4-BE49-F238E27FC236}">
              <a16:creationId xmlns:a16="http://schemas.microsoft.com/office/drawing/2014/main" id="{74E668DE-403C-443D-B20D-277B3C873A46}"/>
            </a:ext>
          </a:extLst>
        </xdr:cNvPr>
        <xdr:cNvSpPr txBox="1"/>
      </xdr:nvSpPr>
      <xdr:spPr>
        <a:xfrm>
          <a:off x="927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010034B-14AA-4195-AB3C-E8AA57DA96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5020F98-9AC4-4F84-BF99-542726B07A3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12AEF34B-0D4A-409B-B729-D47BBF54EF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CD4C59E-0F53-4C65-B89F-51FA4BDBF3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5C81B5D-77F0-48F2-9AB3-EA5613E7D0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1AE59FE-85DF-4BF4-B813-DAB26B1475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44FA7FE-BB09-463D-AE02-6CF1880DB0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6ED9AEC-0D0E-425C-BC93-DF9C5735F4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2A710EA-336E-47DC-9DE6-07F269314C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4C379EA-66BF-454D-B0EC-D6BFAE3BB3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E2AD14D3-C16C-4238-B912-FCEF69746B3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1742471B-8584-40E9-B860-724E475809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FCF6945A-7C8A-47B2-9019-BEFB660240A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1657146A-15A3-4CDE-9397-1905674F3ED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A2E5602-D8A6-4176-8BDA-AD0997138C9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4D16FE35-08BF-4A91-884F-37865B373C9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6B7900BA-0D28-4E31-BB48-BDFED11304E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108E157D-A452-464E-B01B-8DC6E65383C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D20DDA37-3CC5-4060-BFD0-4F54B7D8B1D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CE7D6F99-DF21-4B5C-99F2-6D2FCC43B37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7FF2443B-6BE5-48D6-A884-CC95F5B7682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74BF6163-7E94-4BAC-8AA4-7888FD86C85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D811EAD-51AE-406E-AF2F-CB2A324EC5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00A938F-F745-4047-B907-1D4C9EE7025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BEFA702-89CF-4358-B35C-8A9EF74CDDA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7B997CCE-3F83-415D-A87D-843252DD8812}"/>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BCCA11B1-0ED8-4BD2-9177-4FAD9E6B344C}"/>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C4BB0082-CE7A-43B2-9DCB-52F0F08E3381}"/>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CDBDCB22-A6D9-4DA9-A8BB-EAA3E1552D8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5C4A102-94FA-4215-A289-25500DA586D7}"/>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74D049A4-A939-461C-8642-321FD0629DD0}"/>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EDB30585-796F-4882-967E-4B3359193A3B}"/>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3D4FBB6B-CB1C-4191-A1DD-5F01C0672A69}"/>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BE864A8B-3593-4CE9-A540-E8499F12BA17}"/>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A8C1EB10-D3EE-489B-9F82-EA9A081B627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D19B3B7D-0DC1-40E8-8198-0DE3BF53988F}"/>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DC9899B-8B62-47D5-B89B-25AE673346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8CA155E-BE5C-4039-9485-3E77E2D75E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142F5A8-AB58-4BF6-BB18-3950F4D16F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50057D0-49DD-46E2-A75A-B37DD8ED7A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450B56B-FBDD-4E9F-9A88-6DF8A002E4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137632</xdr:rowOff>
    </xdr:from>
    <xdr:to>
      <xdr:col>55</xdr:col>
      <xdr:colOff>50800</xdr:colOff>
      <xdr:row>80</xdr:row>
      <xdr:rowOff>67782</xdr:rowOff>
    </xdr:to>
    <xdr:sp macro="" textlink="">
      <xdr:nvSpPr>
        <xdr:cNvPr id="362" name="楕円 361">
          <a:extLst>
            <a:ext uri="{FF2B5EF4-FFF2-40B4-BE49-F238E27FC236}">
              <a16:creationId xmlns:a16="http://schemas.microsoft.com/office/drawing/2014/main" id="{2AF634D4-EC00-4178-9C1C-730F9C72830C}"/>
            </a:ext>
          </a:extLst>
        </xdr:cNvPr>
        <xdr:cNvSpPr/>
      </xdr:nvSpPr>
      <xdr:spPr>
        <a:xfrm>
          <a:off x="10426700" y="136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160509</xdr:rowOff>
    </xdr:from>
    <xdr:ext cx="534377" cy="259045"/>
    <xdr:sp macro="" textlink="">
      <xdr:nvSpPr>
        <xdr:cNvPr id="363" name="【公営住宅】&#10;一人当たり面積該当値テキスト">
          <a:extLst>
            <a:ext uri="{FF2B5EF4-FFF2-40B4-BE49-F238E27FC236}">
              <a16:creationId xmlns:a16="http://schemas.microsoft.com/office/drawing/2014/main" id="{436F8F11-D3CB-4C1B-8630-FCAF0D6C01B9}"/>
            </a:ext>
          </a:extLst>
        </xdr:cNvPr>
        <xdr:cNvSpPr txBox="1"/>
      </xdr:nvSpPr>
      <xdr:spPr>
        <a:xfrm>
          <a:off x="10515600" y="135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148518</xdr:rowOff>
    </xdr:from>
    <xdr:to>
      <xdr:col>50</xdr:col>
      <xdr:colOff>165100</xdr:colOff>
      <xdr:row>80</xdr:row>
      <xdr:rowOff>78668</xdr:rowOff>
    </xdr:to>
    <xdr:sp macro="" textlink="">
      <xdr:nvSpPr>
        <xdr:cNvPr id="364" name="楕円 363">
          <a:extLst>
            <a:ext uri="{FF2B5EF4-FFF2-40B4-BE49-F238E27FC236}">
              <a16:creationId xmlns:a16="http://schemas.microsoft.com/office/drawing/2014/main" id="{68600BD9-C440-4227-8255-20C2C5770A9E}"/>
            </a:ext>
          </a:extLst>
        </xdr:cNvPr>
        <xdr:cNvSpPr/>
      </xdr:nvSpPr>
      <xdr:spPr>
        <a:xfrm>
          <a:off x="9588500" y="136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16982</xdr:rowOff>
    </xdr:from>
    <xdr:to>
      <xdr:col>55</xdr:col>
      <xdr:colOff>0</xdr:colOff>
      <xdr:row>80</xdr:row>
      <xdr:rowOff>27868</xdr:rowOff>
    </xdr:to>
    <xdr:cxnSp macro="">
      <xdr:nvCxnSpPr>
        <xdr:cNvPr id="365" name="直線コネクタ 364">
          <a:extLst>
            <a:ext uri="{FF2B5EF4-FFF2-40B4-BE49-F238E27FC236}">
              <a16:creationId xmlns:a16="http://schemas.microsoft.com/office/drawing/2014/main" id="{E7213EA0-9B04-4A7D-92FE-EA2C242EFDA2}"/>
            </a:ext>
          </a:extLst>
        </xdr:cNvPr>
        <xdr:cNvCxnSpPr/>
      </xdr:nvCxnSpPr>
      <xdr:spPr>
        <a:xfrm flipV="1">
          <a:off x="9639300" y="13732982"/>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580</xdr:rowOff>
    </xdr:from>
    <xdr:to>
      <xdr:col>46</xdr:col>
      <xdr:colOff>38100</xdr:colOff>
      <xdr:row>80</xdr:row>
      <xdr:rowOff>102180</xdr:rowOff>
    </xdr:to>
    <xdr:sp macro="" textlink="">
      <xdr:nvSpPr>
        <xdr:cNvPr id="366" name="楕円 365">
          <a:extLst>
            <a:ext uri="{FF2B5EF4-FFF2-40B4-BE49-F238E27FC236}">
              <a16:creationId xmlns:a16="http://schemas.microsoft.com/office/drawing/2014/main" id="{CFE3A580-0098-484F-A05E-BCADF775372E}"/>
            </a:ext>
          </a:extLst>
        </xdr:cNvPr>
        <xdr:cNvSpPr/>
      </xdr:nvSpPr>
      <xdr:spPr>
        <a:xfrm>
          <a:off x="8699500" y="137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27868</xdr:rowOff>
    </xdr:from>
    <xdr:to>
      <xdr:col>50</xdr:col>
      <xdr:colOff>114300</xdr:colOff>
      <xdr:row>80</xdr:row>
      <xdr:rowOff>51380</xdr:rowOff>
    </xdr:to>
    <xdr:cxnSp macro="">
      <xdr:nvCxnSpPr>
        <xdr:cNvPr id="367" name="直線コネクタ 366">
          <a:extLst>
            <a:ext uri="{FF2B5EF4-FFF2-40B4-BE49-F238E27FC236}">
              <a16:creationId xmlns:a16="http://schemas.microsoft.com/office/drawing/2014/main" id="{F508721F-FFF3-4C1C-8798-F041D4F19E37}"/>
            </a:ext>
          </a:extLst>
        </xdr:cNvPr>
        <xdr:cNvCxnSpPr/>
      </xdr:nvCxnSpPr>
      <xdr:spPr>
        <a:xfrm flipV="1">
          <a:off x="8750300" y="13743868"/>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37592</xdr:rowOff>
    </xdr:from>
    <xdr:to>
      <xdr:col>41</xdr:col>
      <xdr:colOff>101600</xdr:colOff>
      <xdr:row>80</xdr:row>
      <xdr:rowOff>139192</xdr:rowOff>
    </xdr:to>
    <xdr:sp macro="" textlink="">
      <xdr:nvSpPr>
        <xdr:cNvPr id="368" name="楕円 367">
          <a:extLst>
            <a:ext uri="{FF2B5EF4-FFF2-40B4-BE49-F238E27FC236}">
              <a16:creationId xmlns:a16="http://schemas.microsoft.com/office/drawing/2014/main" id="{76A923B6-0156-42B6-A241-5B74F322CA35}"/>
            </a:ext>
          </a:extLst>
        </xdr:cNvPr>
        <xdr:cNvSpPr/>
      </xdr:nvSpPr>
      <xdr:spPr>
        <a:xfrm>
          <a:off x="7810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51380</xdr:rowOff>
    </xdr:from>
    <xdr:to>
      <xdr:col>45</xdr:col>
      <xdr:colOff>177800</xdr:colOff>
      <xdr:row>80</xdr:row>
      <xdr:rowOff>88392</xdr:rowOff>
    </xdr:to>
    <xdr:cxnSp macro="">
      <xdr:nvCxnSpPr>
        <xdr:cNvPr id="369" name="直線コネクタ 368">
          <a:extLst>
            <a:ext uri="{FF2B5EF4-FFF2-40B4-BE49-F238E27FC236}">
              <a16:creationId xmlns:a16="http://schemas.microsoft.com/office/drawing/2014/main" id="{1F432754-0500-4158-A1C8-D7DBD63440F0}"/>
            </a:ext>
          </a:extLst>
        </xdr:cNvPr>
        <xdr:cNvCxnSpPr/>
      </xdr:nvCxnSpPr>
      <xdr:spPr>
        <a:xfrm flipV="1">
          <a:off x="7861300" y="13767380"/>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79394</xdr:rowOff>
    </xdr:from>
    <xdr:to>
      <xdr:col>36</xdr:col>
      <xdr:colOff>165100</xdr:colOff>
      <xdr:row>81</xdr:row>
      <xdr:rowOff>9544</xdr:rowOff>
    </xdr:to>
    <xdr:sp macro="" textlink="">
      <xdr:nvSpPr>
        <xdr:cNvPr id="370" name="楕円 369">
          <a:extLst>
            <a:ext uri="{FF2B5EF4-FFF2-40B4-BE49-F238E27FC236}">
              <a16:creationId xmlns:a16="http://schemas.microsoft.com/office/drawing/2014/main" id="{7B29E055-5B0A-4037-A4DC-4A0B64A97AA5}"/>
            </a:ext>
          </a:extLst>
        </xdr:cNvPr>
        <xdr:cNvSpPr/>
      </xdr:nvSpPr>
      <xdr:spPr>
        <a:xfrm>
          <a:off x="6921500" y="137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88392</xdr:rowOff>
    </xdr:from>
    <xdr:to>
      <xdr:col>41</xdr:col>
      <xdr:colOff>50800</xdr:colOff>
      <xdr:row>80</xdr:row>
      <xdr:rowOff>130194</xdr:rowOff>
    </xdr:to>
    <xdr:cxnSp macro="">
      <xdr:nvCxnSpPr>
        <xdr:cNvPr id="371" name="直線コネクタ 370">
          <a:extLst>
            <a:ext uri="{FF2B5EF4-FFF2-40B4-BE49-F238E27FC236}">
              <a16:creationId xmlns:a16="http://schemas.microsoft.com/office/drawing/2014/main" id="{F07D986F-E7A4-41FF-A2D2-33DA5CE13A9F}"/>
            </a:ext>
          </a:extLst>
        </xdr:cNvPr>
        <xdr:cNvCxnSpPr/>
      </xdr:nvCxnSpPr>
      <xdr:spPr>
        <a:xfrm flipV="1">
          <a:off x="6972300" y="13804392"/>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E97752C0-69BE-4685-886C-DFF5073E7E6F}"/>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8D08CE24-C6CC-4CFC-BA9F-E89FA0B5812B}"/>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62C83727-461A-4BF9-A4A7-71BB1E835CF7}"/>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C03EC97A-FC4A-409E-9E1E-265D8D15C90D}"/>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78</xdr:row>
      <xdr:rowOff>95195</xdr:rowOff>
    </xdr:from>
    <xdr:ext cx="534377" cy="259045"/>
    <xdr:sp macro="" textlink="">
      <xdr:nvSpPr>
        <xdr:cNvPr id="376" name="n_1mainValue【公営住宅】&#10;一人当たり面積">
          <a:extLst>
            <a:ext uri="{FF2B5EF4-FFF2-40B4-BE49-F238E27FC236}">
              <a16:creationId xmlns:a16="http://schemas.microsoft.com/office/drawing/2014/main" id="{C832857D-5AC7-4F7F-A7B4-43AB8F843FCF}"/>
            </a:ext>
          </a:extLst>
        </xdr:cNvPr>
        <xdr:cNvSpPr txBox="1"/>
      </xdr:nvSpPr>
      <xdr:spPr>
        <a:xfrm>
          <a:off x="9359411" y="134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78</xdr:row>
      <xdr:rowOff>118707</xdr:rowOff>
    </xdr:from>
    <xdr:ext cx="534377" cy="259045"/>
    <xdr:sp macro="" textlink="">
      <xdr:nvSpPr>
        <xdr:cNvPr id="377" name="n_2mainValue【公営住宅】&#10;一人当たり面積">
          <a:extLst>
            <a:ext uri="{FF2B5EF4-FFF2-40B4-BE49-F238E27FC236}">
              <a16:creationId xmlns:a16="http://schemas.microsoft.com/office/drawing/2014/main" id="{2A860BCF-E410-4BCF-899B-17459817D389}"/>
            </a:ext>
          </a:extLst>
        </xdr:cNvPr>
        <xdr:cNvSpPr txBox="1"/>
      </xdr:nvSpPr>
      <xdr:spPr>
        <a:xfrm>
          <a:off x="8483111" y="134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78</xdr:row>
      <xdr:rowOff>155719</xdr:rowOff>
    </xdr:from>
    <xdr:ext cx="534377" cy="259045"/>
    <xdr:sp macro="" textlink="">
      <xdr:nvSpPr>
        <xdr:cNvPr id="378" name="n_3mainValue【公営住宅】&#10;一人当たり面積">
          <a:extLst>
            <a:ext uri="{FF2B5EF4-FFF2-40B4-BE49-F238E27FC236}">
              <a16:creationId xmlns:a16="http://schemas.microsoft.com/office/drawing/2014/main" id="{2B18D0DF-3B67-47A5-A8A6-0B78F4F6207C}"/>
            </a:ext>
          </a:extLst>
        </xdr:cNvPr>
        <xdr:cNvSpPr txBox="1"/>
      </xdr:nvSpPr>
      <xdr:spPr>
        <a:xfrm>
          <a:off x="7594111" y="1352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26071</xdr:rowOff>
    </xdr:from>
    <xdr:ext cx="469744" cy="259045"/>
    <xdr:sp macro="" textlink="">
      <xdr:nvSpPr>
        <xdr:cNvPr id="379" name="n_4mainValue【公営住宅】&#10;一人当たり面積">
          <a:extLst>
            <a:ext uri="{FF2B5EF4-FFF2-40B4-BE49-F238E27FC236}">
              <a16:creationId xmlns:a16="http://schemas.microsoft.com/office/drawing/2014/main" id="{4F3B2FEA-6BE0-4148-ADD3-8794DB78FBF0}"/>
            </a:ext>
          </a:extLst>
        </xdr:cNvPr>
        <xdr:cNvSpPr txBox="1"/>
      </xdr:nvSpPr>
      <xdr:spPr>
        <a:xfrm>
          <a:off x="6737427" y="135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863FD32-5F78-445A-9D67-946174C4F6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C45DC6B-0B40-4848-9DAB-7F32A462D4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10B1198-5CBE-4F2A-A9B9-CF8C0713CA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9ABD71E-9476-4921-90BB-9D069C3DCD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F128FCC-9B6C-4A27-B6D0-5925D6D274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A9B01D5-BFAA-428E-B72D-95CF9915F1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1DAD4F0-F64E-4A88-9CA9-40B7374CE0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72457B5-FDB9-4482-988B-0F92F6BC1B4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2568506-4744-4ECC-94A0-61BB1D6FFE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082C8E5-1348-404F-AC1D-13A5ED1305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6FB0C35-8647-4D74-8AEB-D407D5FA03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6887E0B-FCAA-49DE-A396-C873904514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CD37016-7825-4CBF-ADBD-E15A7A36AD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E19CBEF-91C4-4E73-A069-E3AB7473B32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BA98E9F-7CBD-4FBA-BA64-F4F232EB93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7D0891A-F418-4372-9177-1DFFB524492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768CFFD-0C67-486F-99F6-3D9ED5ED12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D979705-BA55-4CA8-B494-176D4F226A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6B2665F-F993-49D9-837F-D042207C27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5DB5FAE-A66B-4EC5-B759-F4A2570615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CFB290E-1185-4B82-AFD4-EBDC55B984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FCBFC6C-9488-4D5E-A8AE-B4F565F6DF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FB04090-09F1-4F16-917D-E9CE5D8B74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81B950C1-326B-414A-BA97-6C1255B7DD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C122FC9-B8FD-449F-B90D-C7B91BE1117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17EEE2D-3AB2-4D53-A302-FC4D2DF0D0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BAFEE3AA-3A36-4A75-B658-2BC1AF6877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6B854FB-719B-49C6-B389-F561F10E190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B2ACE231-794D-4747-A6C6-743378F7078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F319301-5CEF-420C-8D87-85D97DCAF19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3143F97-7E5C-45F3-A7AF-D7A097EF9DA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12E45AA-958D-41F3-9B73-06442BCF74C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6BFE4563-E0E9-41B5-AA6E-345D4479D06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80E575F-EDE4-48AB-868E-88C8E14A15B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9377C51A-E449-4777-BE4B-9EE56870CFC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AB2847D-C146-4699-9917-EBAA02161F3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FC4F1A97-CFB1-4517-BFDF-89F1AA066A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85D26A76-8136-4285-958D-B0575309422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56AD509-36A2-4B43-8818-54B4712E47B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F49F4F2C-2224-4FF2-9F84-0EA05DDC6E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A0B5E6C-6D66-4927-AE6C-6E3946F087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8DA7BBF3-9480-4862-BA2E-C2BBA100CE7B}"/>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62AFFED-A230-43DD-9FF3-1DD9260BFFD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26F8742-324B-44E3-84B8-333B388541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14E9389-8992-4222-B231-A36837FDAE11}"/>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66E33A8B-93F1-4510-975F-0A05CE92D04A}"/>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1E64362A-F42A-45A7-AEE7-B9408373EFD8}"/>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126D7C71-EE4C-4A60-91DA-0EF98F61B7D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A64D23C2-5D86-458C-9A8B-A42C0EC2C0AB}"/>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CBA433F1-5DFE-44CD-8B9F-B4C3D67DA192}"/>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4E8687A-A479-4B06-9C83-218528BA97D7}"/>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18DD593E-00DB-46DB-8FEC-734C7EFF5F2F}"/>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C2CF0F2-41C1-4979-A5AF-AA6F205CC4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94CEC20-EF4E-4302-A219-B4CAC32598A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C93472C-6B31-45AC-9B8E-7AC516998B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5C17679-A5FA-4A91-BBAA-179CB0655A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626F061-856C-400C-AA18-0ADE7BA446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37" name="楕円 436">
          <a:extLst>
            <a:ext uri="{FF2B5EF4-FFF2-40B4-BE49-F238E27FC236}">
              <a16:creationId xmlns:a16="http://schemas.microsoft.com/office/drawing/2014/main" id="{0A8AE243-BE7F-44D7-9059-4A6BCB68DBED}"/>
            </a:ext>
          </a:extLst>
        </xdr:cNvPr>
        <xdr:cNvSpPr/>
      </xdr:nvSpPr>
      <xdr:spPr>
        <a:xfrm>
          <a:off x="16268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27050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E5A24AA-0832-4C60-83CC-C34F11CA578F}"/>
            </a:ext>
          </a:extLst>
        </xdr:cNvPr>
        <xdr:cNvSpPr txBox="1"/>
      </xdr:nvSpPr>
      <xdr:spPr>
        <a:xfrm>
          <a:off x="16357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39" name="楕円 438">
          <a:extLst>
            <a:ext uri="{FF2B5EF4-FFF2-40B4-BE49-F238E27FC236}">
              <a16:creationId xmlns:a16="http://schemas.microsoft.com/office/drawing/2014/main" id="{132054F5-07DF-4C43-902A-7F02309B4FAD}"/>
            </a:ext>
          </a:extLst>
        </xdr:cNvPr>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148046</xdr:rowOff>
    </xdr:from>
    <xdr:to>
      <xdr:col>85</xdr:col>
      <xdr:colOff>127000</xdr:colOff>
      <xdr:row>36</xdr:row>
      <xdr:rowOff>54973</xdr:rowOff>
    </xdr:to>
    <xdr:cxnSp macro="">
      <xdr:nvCxnSpPr>
        <xdr:cNvPr id="440" name="直線コネクタ 439">
          <a:extLst>
            <a:ext uri="{FF2B5EF4-FFF2-40B4-BE49-F238E27FC236}">
              <a16:creationId xmlns:a16="http://schemas.microsoft.com/office/drawing/2014/main" id="{60E462F7-515D-4E24-9E7A-2D78D670EBCE}"/>
            </a:ext>
          </a:extLst>
        </xdr:cNvPr>
        <xdr:cNvCxnSpPr/>
      </xdr:nvCxnSpPr>
      <xdr:spPr>
        <a:xfrm>
          <a:off x="15481300" y="614879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141333</xdr:rowOff>
    </xdr:from>
    <xdr:to>
      <xdr:col>76</xdr:col>
      <xdr:colOff>165100</xdr:colOff>
      <xdr:row>35</xdr:row>
      <xdr:rowOff>71483</xdr:rowOff>
    </xdr:to>
    <xdr:sp macro="" textlink="">
      <xdr:nvSpPr>
        <xdr:cNvPr id="441" name="楕円 440">
          <a:extLst>
            <a:ext uri="{FF2B5EF4-FFF2-40B4-BE49-F238E27FC236}">
              <a16:creationId xmlns:a16="http://schemas.microsoft.com/office/drawing/2014/main" id="{27CB8546-0222-4231-99F5-AD1AB49803E8}"/>
            </a:ext>
          </a:extLst>
        </xdr:cNvPr>
        <xdr:cNvSpPr/>
      </xdr:nvSpPr>
      <xdr:spPr>
        <a:xfrm>
          <a:off x="14541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20683</xdr:rowOff>
    </xdr:from>
    <xdr:to>
      <xdr:col>81</xdr:col>
      <xdr:colOff>50800</xdr:colOff>
      <xdr:row>35</xdr:row>
      <xdr:rowOff>148046</xdr:rowOff>
    </xdr:to>
    <xdr:cxnSp macro="">
      <xdr:nvCxnSpPr>
        <xdr:cNvPr id="442" name="直線コネクタ 441">
          <a:extLst>
            <a:ext uri="{FF2B5EF4-FFF2-40B4-BE49-F238E27FC236}">
              <a16:creationId xmlns:a16="http://schemas.microsoft.com/office/drawing/2014/main" id="{65223DB2-953E-4155-86B2-7480E81DFFAB}"/>
            </a:ext>
          </a:extLst>
        </xdr:cNvPr>
        <xdr:cNvCxnSpPr/>
      </xdr:nvCxnSpPr>
      <xdr:spPr>
        <a:xfrm>
          <a:off x="14592300" y="602143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443" name="楕円 442">
          <a:extLst>
            <a:ext uri="{FF2B5EF4-FFF2-40B4-BE49-F238E27FC236}">
              <a16:creationId xmlns:a16="http://schemas.microsoft.com/office/drawing/2014/main" id="{354DDE5E-A1E3-4619-9EF0-6698AC587913}"/>
            </a:ext>
          </a:extLst>
        </xdr:cNvPr>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35</xdr:row>
      <xdr:rowOff>20683</xdr:rowOff>
    </xdr:to>
    <xdr:cxnSp macro="">
      <xdr:nvCxnSpPr>
        <xdr:cNvPr id="444" name="直線コネクタ 443">
          <a:extLst>
            <a:ext uri="{FF2B5EF4-FFF2-40B4-BE49-F238E27FC236}">
              <a16:creationId xmlns:a16="http://schemas.microsoft.com/office/drawing/2014/main" id="{C8600CD8-D49D-401C-B4DC-D38EC72AE05F}"/>
            </a:ext>
          </a:extLst>
        </xdr:cNvPr>
        <xdr:cNvCxnSpPr/>
      </xdr:nvCxnSpPr>
      <xdr:spPr>
        <a:xfrm>
          <a:off x="13703300" y="593979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138067</xdr:rowOff>
    </xdr:from>
    <xdr:to>
      <xdr:col>67</xdr:col>
      <xdr:colOff>101600</xdr:colOff>
      <xdr:row>34</xdr:row>
      <xdr:rowOff>68217</xdr:rowOff>
    </xdr:to>
    <xdr:sp macro="" textlink="">
      <xdr:nvSpPr>
        <xdr:cNvPr id="445" name="楕円 444">
          <a:extLst>
            <a:ext uri="{FF2B5EF4-FFF2-40B4-BE49-F238E27FC236}">
              <a16:creationId xmlns:a16="http://schemas.microsoft.com/office/drawing/2014/main" id="{D8C5ACE3-D280-40F4-811B-56E74EE97C87}"/>
            </a:ext>
          </a:extLst>
        </xdr:cNvPr>
        <xdr:cNvSpPr/>
      </xdr:nvSpPr>
      <xdr:spPr>
        <a:xfrm>
          <a:off x="12763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17417</xdr:rowOff>
    </xdr:from>
    <xdr:to>
      <xdr:col>71</xdr:col>
      <xdr:colOff>177800</xdr:colOff>
      <xdr:row>34</xdr:row>
      <xdr:rowOff>110490</xdr:rowOff>
    </xdr:to>
    <xdr:cxnSp macro="">
      <xdr:nvCxnSpPr>
        <xdr:cNvPr id="446" name="直線コネクタ 445">
          <a:extLst>
            <a:ext uri="{FF2B5EF4-FFF2-40B4-BE49-F238E27FC236}">
              <a16:creationId xmlns:a16="http://schemas.microsoft.com/office/drawing/2014/main" id="{28383918-C952-4E8A-BDE2-481D0D30EF92}"/>
            </a:ext>
          </a:extLst>
        </xdr:cNvPr>
        <xdr:cNvCxnSpPr/>
      </xdr:nvCxnSpPr>
      <xdr:spPr>
        <a:xfrm>
          <a:off x="12814300" y="584671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B712E28-80C7-4A3F-B113-5E5B2DABE699}"/>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C9CD0A1-1FFF-4A3C-9294-B75B6B473C5C}"/>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9BBEDAB-6098-460D-8017-DC73B697FF09}"/>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CDE59D6-9DA9-486D-B5B0-6B75CE7FB6A3}"/>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A042F008-3246-49C4-A2B5-45E46BB63780}"/>
            </a:ext>
          </a:extLst>
        </xdr:cNvPr>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88010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E08D536E-1F4F-4703-82E8-0397A013B51C}"/>
            </a:ext>
          </a:extLst>
        </xdr:cNvPr>
        <xdr:cNvSpPr txBox="1"/>
      </xdr:nvSpPr>
      <xdr:spPr>
        <a:xfrm>
          <a:off x="143897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F4E7817-FAC2-44CB-875E-575AC2F5E162}"/>
            </a:ext>
          </a:extLst>
        </xdr:cNvPr>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84744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1B3E047-516A-4758-8EC6-7EE7C848658C}"/>
            </a:ext>
          </a:extLst>
        </xdr:cNvPr>
        <xdr:cNvSpPr txBox="1"/>
      </xdr:nvSpPr>
      <xdr:spPr>
        <a:xfrm>
          <a:off x="12611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F5C07E3-DE8B-42CB-A650-FF3420ABB2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17284D0-DB23-4020-B6F1-E433274F5A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01C6F96-9278-4A41-B064-E537FA43D7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B6184CE-AC4E-47CF-A64A-936902979F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787B5B1-F226-4E49-8861-3965A92454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A3CB385-3819-40ED-A73A-C3AF98803F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35EF8A2-98A7-4BEE-9281-6921EF3FDB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F634845-43B1-496F-94D4-1110763C2D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ED8E2BF-660C-4A89-BE5A-CAE3B0CA9A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153BA1D-87B0-4AE9-96AA-70812A225E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724A6885-4D1B-4DC6-943D-F945C5773DE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46109C33-80F2-481B-9CA0-58E4B18F5FF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C9BF4E1-4E68-4B47-A6F9-7625B711368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9FF13A2-36ED-4CE7-A079-C51B3F49FED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67C90BA-ED30-42F8-B66C-86BA9D23D4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DE4CC6C9-E146-4BE3-8E62-C52DF64C52B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E9C17BF-68D5-4BF6-A8DA-42FCD0FCE8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43759E36-B47F-419A-9772-B878C310F43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3AD3CD6-0D03-467A-AB2F-46111C6FF3D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76E8D8F-AE72-482A-A3E2-838867B5FC7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05858E9-757B-49D1-B82B-46A02F8E38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DEE0D19F-584B-4414-9B3B-884A1174DA32}"/>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5622C01-F652-4995-BDAA-BB8E63ACB62E}"/>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7AB9BA11-2A77-4E37-B110-10B72004E4B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4EEDBAD-1C0A-4015-BBE3-3BC5B1FD7A4A}"/>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9FF19B93-AE6C-4C8B-9182-0B9105DB055A}"/>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D5F9FF9-54F0-49E4-83A8-6F38814FA0C7}"/>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58CD4A7C-29ED-49DF-99CF-7425849772A9}"/>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78301BC1-6CA3-415F-9D37-FF67B1A1CDDC}"/>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D4CEFB7D-4FCC-40A7-B235-07989D45A7C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B502B4EE-4CED-4F54-A7C1-6F4ECE19B4B7}"/>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1BE0A18E-98B2-483E-A2CB-4C0670A5E7CB}"/>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2B0AC0A-A36F-4BA8-AD5D-AB8EAC9389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6A766D3-3C37-4363-AC27-F522C61E3D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CC6A75E-D24E-4852-B12E-98CEDC20995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5372D05-6D77-40BF-83DE-BE4E591C34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598A0D1-C293-4E16-BF8D-DFFD7A6D93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158445</xdr:rowOff>
    </xdr:from>
    <xdr:to>
      <xdr:col>116</xdr:col>
      <xdr:colOff>114300</xdr:colOff>
      <xdr:row>36</xdr:row>
      <xdr:rowOff>88595</xdr:rowOff>
    </xdr:to>
    <xdr:sp macro="" textlink="">
      <xdr:nvSpPr>
        <xdr:cNvPr id="492" name="楕円 491">
          <a:extLst>
            <a:ext uri="{FF2B5EF4-FFF2-40B4-BE49-F238E27FC236}">
              <a16:creationId xmlns:a16="http://schemas.microsoft.com/office/drawing/2014/main" id="{242FE5EA-BFDE-4D52-93D5-77A26503C98D}"/>
            </a:ext>
          </a:extLst>
        </xdr:cNvPr>
        <xdr:cNvSpPr/>
      </xdr:nvSpPr>
      <xdr:spPr>
        <a:xfrm>
          <a:off x="22110700" y="61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9872</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BA37B2F-BC55-4245-B0C3-92DB5D5FB7A4}"/>
            </a:ext>
          </a:extLst>
        </xdr:cNvPr>
        <xdr:cNvSpPr txBox="1"/>
      </xdr:nvSpPr>
      <xdr:spPr>
        <a:xfrm>
          <a:off x="22199600" y="60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166675</xdr:rowOff>
    </xdr:from>
    <xdr:to>
      <xdr:col>112</xdr:col>
      <xdr:colOff>38100</xdr:colOff>
      <xdr:row>36</xdr:row>
      <xdr:rowOff>96825</xdr:rowOff>
    </xdr:to>
    <xdr:sp macro="" textlink="">
      <xdr:nvSpPr>
        <xdr:cNvPr id="494" name="楕円 493">
          <a:extLst>
            <a:ext uri="{FF2B5EF4-FFF2-40B4-BE49-F238E27FC236}">
              <a16:creationId xmlns:a16="http://schemas.microsoft.com/office/drawing/2014/main" id="{D36062B2-1EE2-43D1-8211-2C18CE7DE29E}"/>
            </a:ext>
          </a:extLst>
        </xdr:cNvPr>
        <xdr:cNvSpPr/>
      </xdr:nvSpPr>
      <xdr:spPr>
        <a:xfrm>
          <a:off x="21272500" y="61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37795</xdr:rowOff>
    </xdr:from>
    <xdr:to>
      <xdr:col>116</xdr:col>
      <xdr:colOff>63500</xdr:colOff>
      <xdr:row>36</xdr:row>
      <xdr:rowOff>46025</xdr:rowOff>
    </xdr:to>
    <xdr:cxnSp macro="">
      <xdr:nvCxnSpPr>
        <xdr:cNvPr id="495" name="直線コネクタ 494">
          <a:extLst>
            <a:ext uri="{FF2B5EF4-FFF2-40B4-BE49-F238E27FC236}">
              <a16:creationId xmlns:a16="http://schemas.microsoft.com/office/drawing/2014/main" id="{2F98FC80-D1BE-4EC9-8029-1C9B6BC25C69}"/>
            </a:ext>
          </a:extLst>
        </xdr:cNvPr>
        <xdr:cNvCxnSpPr/>
      </xdr:nvCxnSpPr>
      <xdr:spPr>
        <a:xfrm flipV="1">
          <a:off x="21323300" y="620999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115469</xdr:rowOff>
    </xdr:from>
    <xdr:to>
      <xdr:col>107</xdr:col>
      <xdr:colOff>101600</xdr:colOff>
      <xdr:row>38</xdr:row>
      <xdr:rowOff>45619</xdr:rowOff>
    </xdr:to>
    <xdr:sp macro="" textlink="">
      <xdr:nvSpPr>
        <xdr:cNvPr id="496" name="楕円 495">
          <a:extLst>
            <a:ext uri="{FF2B5EF4-FFF2-40B4-BE49-F238E27FC236}">
              <a16:creationId xmlns:a16="http://schemas.microsoft.com/office/drawing/2014/main" id="{9062F6CD-D517-48CC-B880-82BA930F52AE}"/>
            </a:ext>
          </a:extLst>
        </xdr:cNvPr>
        <xdr:cNvSpPr/>
      </xdr:nvSpPr>
      <xdr:spPr>
        <a:xfrm>
          <a:off x="20383500" y="64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46025</xdr:rowOff>
    </xdr:from>
    <xdr:to>
      <xdr:col>111</xdr:col>
      <xdr:colOff>177800</xdr:colOff>
      <xdr:row>37</xdr:row>
      <xdr:rowOff>166268</xdr:rowOff>
    </xdr:to>
    <xdr:cxnSp macro="">
      <xdr:nvCxnSpPr>
        <xdr:cNvPr id="497" name="直線コネクタ 496">
          <a:extLst>
            <a:ext uri="{FF2B5EF4-FFF2-40B4-BE49-F238E27FC236}">
              <a16:creationId xmlns:a16="http://schemas.microsoft.com/office/drawing/2014/main" id="{A90F0A84-29DF-433C-8A3C-4206523558BF}"/>
            </a:ext>
          </a:extLst>
        </xdr:cNvPr>
        <xdr:cNvCxnSpPr/>
      </xdr:nvCxnSpPr>
      <xdr:spPr>
        <a:xfrm flipV="1">
          <a:off x="20434300" y="6218225"/>
          <a:ext cx="889000" cy="2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136499</xdr:rowOff>
    </xdr:from>
    <xdr:to>
      <xdr:col>102</xdr:col>
      <xdr:colOff>165100</xdr:colOff>
      <xdr:row>38</xdr:row>
      <xdr:rowOff>66649</xdr:rowOff>
    </xdr:to>
    <xdr:sp macro="" textlink="">
      <xdr:nvSpPr>
        <xdr:cNvPr id="498" name="楕円 497">
          <a:extLst>
            <a:ext uri="{FF2B5EF4-FFF2-40B4-BE49-F238E27FC236}">
              <a16:creationId xmlns:a16="http://schemas.microsoft.com/office/drawing/2014/main" id="{F4238312-FD79-4175-8D23-31ECFB478E94}"/>
            </a:ext>
          </a:extLst>
        </xdr:cNvPr>
        <xdr:cNvSpPr/>
      </xdr:nvSpPr>
      <xdr:spPr>
        <a:xfrm>
          <a:off x="19494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166268</xdr:rowOff>
    </xdr:from>
    <xdr:to>
      <xdr:col>107</xdr:col>
      <xdr:colOff>50800</xdr:colOff>
      <xdr:row>38</xdr:row>
      <xdr:rowOff>15849</xdr:rowOff>
    </xdr:to>
    <xdr:cxnSp macro="">
      <xdr:nvCxnSpPr>
        <xdr:cNvPr id="499" name="直線コネクタ 498">
          <a:extLst>
            <a:ext uri="{FF2B5EF4-FFF2-40B4-BE49-F238E27FC236}">
              <a16:creationId xmlns:a16="http://schemas.microsoft.com/office/drawing/2014/main" id="{F03DF6E3-B763-4430-92BE-388E2CE5FF32}"/>
            </a:ext>
          </a:extLst>
        </xdr:cNvPr>
        <xdr:cNvCxnSpPr/>
      </xdr:nvCxnSpPr>
      <xdr:spPr>
        <a:xfrm flipV="1">
          <a:off x="19545300" y="650991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115012</xdr:rowOff>
    </xdr:from>
    <xdr:to>
      <xdr:col>98</xdr:col>
      <xdr:colOff>38100</xdr:colOff>
      <xdr:row>41</xdr:row>
      <xdr:rowOff>45162</xdr:rowOff>
    </xdr:to>
    <xdr:sp macro="" textlink="">
      <xdr:nvSpPr>
        <xdr:cNvPr id="500" name="楕円 499">
          <a:extLst>
            <a:ext uri="{FF2B5EF4-FFF2-40B4-BE49-F238E27FC236}">
              <a16:creationId xmlns:a16="http://schemas.microsoft.com/office/drawing/2014/main" id="{3E90DAD2-DF93-44CA-952A-52B1B29B29C9}"/>
            </a:ext>
          </a:extLst>
        </xdr:cNvPr>
        <xdr:cNvSpPr/>
      </xdr:nvSpPr>
      <xdr:spPr>
        <a:xfrm>
          <a:off x="18605500" y="69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xdr:rowOff>
    </xdr:from>
    <xdr:to>
      <xdr:col>102</xdr:col>
      <xdr:colOff>114300</xdr:colOff>
      <xdr:row>40</xdr:row>
      <xdr:rowOff>165812</xdr:rowOff>
    </xdr:to>
    <xdr:cxnSp macro="">
      <xdr:nvCxnSpPr>
        <xdr:cNvPr id="501" name="直線コネクタ 500">
          <a:extLst>
            <a:ext uri="{FF2B5EF4-FFF2-40B4-BE49-F238E27FC236}">
              <a16:creationId xmlns:a16="http://schemas.microsoft.com/office/drawing/2014/main" id="{DC516889-BAC4-4A0D-B181-1050C69F0A84}"/>
            </a:ext>
          </a:extLst>
        </xdr:cNvPr>
        <xdr:cNvCxnSpPr/>
      </xdr:nvCxnSpPr>
      <xdr:spPr>
        <a:xfrm flipV="1">
          <a:off x="18656300" y="6530949"/>
          <a:ext cx="889000" cy="49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F9C06237-8F54-4E0B-8DE4-F2B92E29B1D6}"/>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A44A2E2-BF63-4A91-B298-34AB617D6221}"/>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D2B5004-E107-43A5-9A4E-B83214A884BE}"/>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16F1A3F-746B-434F-A153-9637A3A1C3CC}"/>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113352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190585D-ED26-48AE-8F7D-278A3F5EDB3E}"/>
            </a:ext>
          </a:extLst>
        </xdr:cNvPr>
        <xdr:cNvSpPr txBox="1"/>
      </xdr:nvSpPr>
      <xdr:spPr>
        <a:xfrm>
          <a:off x="21075727" y="594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62146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77018A9-06EF-4700-8F84-16AE5D5CB041}"/>
            </a:ext>
          </a:extLst>
        </xdr:cNvPr>
        <xdr:cNvSpPr txBox="1"/>
      </xdr:nvSpPr>
      <xdr:spPr>
        <a:xfrm>
          <a:off x="20199427" y="6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83176</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E384D12-59C7-4F67-AFAB-314F126237F5}"/>
            </a:ext>
          </a:extLst>
        </xdr:cNvPr>
        <xdr:cNvSpPr txBox="1"/>
      </xdr:nvSpPr>
      <xdr:spPr>
        <a:xfrm>
          <a:off x="19310427" y="62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36289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6CDC830-A703-40EB-8120-C97E720CEDBF}"/>
            </a:ext>
          </a:extLst>
        </xdr:cNvPr>
        <xdr:cNvSpPr txBox="1"/>
      </xdr:nvSpPr>
      <xdr:spPr>
        <a:xfrm>
          <a:off x="18421427" y="70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FA6535E-AB3D-400C-B200-D8166A660D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2D29447-46E0-47BF-9111-16C0228008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3D9C504-1E3C-4A85-B851-0A23E15154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63F4C04-DFFD-4CC9-8016-F2F867423F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92307BE-07AC-46DE-9D24-73C7412763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28D44EA5-CD31-404F-9FC6-62644894C66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EDD1479-CBC8-41CF-9072-141B81DE65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C63BCE5-51C7-4B81-B552-98AC5207E5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FF405E2-C7B5-4A4D-A13F-DA946681BB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6A14F89-919D-4A43-824D-7B21A6D2B2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4404EF5C-A388-44FE-88BD-944056F907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70C61B4-D12E-4208-B81D-847416AAB08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DD809826-F1F0-4F96-892C-4B5048ACD1B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234BCB3-FEDA-4B73-8356-4C95446104B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CB67AAE2-70C3-4C68-9E01-2AFBE9F5EB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6192FFE0-9E24-44DA-8855-FC308987A1E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81CDA6C3-56D5-4A6E-BB47-9736603BE2F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14E7EDD0-BF45-4569-AF74-18B70A81EA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955DDEF6-142A-4DFF-8128-D09CCFBAB3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3C7AF8BE-B446-4519-8A1B-40CC77373A3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80CD596-5C92-4F3A-B2BC-1A6C801F501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DC095F47-41AB-48AE-AE99-FBB09E2229E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80494C00-419C-4CEF-B702-E73F4BA2F8D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7CBF9F1-9D67-4074-BE6D-0928825A79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90F3800-F76C-4C13-A10A-F585F0164C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F55CC931-3C38-4E0A-8DAE-5B74320DB84F}"/>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23F2B783-A620-4765-B14E-258B3F0E4EE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68D21B1-EC8F-47EB-BA20-AF10C835EDC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EEA12FCB-BACB-4BD6-9571-90D5E37D9E26}"/>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2E5ECE5B-3102-4595-B57D-F57F0216BEE3}"/>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277A554-A376-4C5E-BC0F-EB88BC4A6757}"/>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342621F9-4ABB-4231-A8FD-7D4F7D1E7FAF}"/>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60A54845-C63A-494D-84C9-FB278908BCDD}"/>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288B1B76-0FE0-4FA5-BE1F-86F80CA02838}"/>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D43AC94E-3279-47A9-BB1D-9E89614774D5}"/>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1CE48539-0DE2-4A74-8D00-7927674DD475}"/>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C33B821-E029-4E18-B69C-FFC29F8136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4D8E303-579E-4B19-AB8E-A08EA7C7DDE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C5A06F2-1B82-417C-8DE3-60717B85BEC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8DF0A60-68D2-4ADC-A3A4-229DC030B1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B252B2E-85E8-44F5-9777-A2C2358E5B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168003</xdr:rowOff>
    </xdr:from>
    <xdr:to>
      <xdr:col>85</xdr:col>
      <xdr:colOff>177800</xdr:colOff>
      <xdr:row>60</xdr:row>
      <xdr:rowOff>98153</xdr:rowOff>
    </xdr:to>
    <xdr:sp macro="" textlink="">
      <xdr:nvSpPr>
        <xdr:cNvPr id="551" name="楕円 550">
          <a:extLst>
            <a:ext uri="{FF2B5EF4-FFF2-40B4-BE49-F238E27FC236}">
              <a16:creationId xmlns:a16="http://schemas.microsoft.com/office/drawing/2014/main" id="{392E7F5E-E3C4-408B-B096-374E25B1A81B}"/>
            </a:ext>
          </a:extLst>
        </xdr:cNvPr>
        <xdr:cNvSpPr/>
      </xdr:nvSpPr>
      <xdr:spPr>
        <a:xfrm>
          <a:off x="16268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19430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07A7706-35DF-4B1E-9E5E-880DA9BB03BB}"/>
            </a:ext>
          </a:extLst>
        </xdr:cNvPr>
        <xdr:cNvSpPr txBox="1"/>
      </xdr:nvSpPr>
      <xdr:spPr>
        <a:xfrm>
          <a:off x="16357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553" name="楕円 552">
          <a:extLst>
            <a:ext uri="{FF2B5EF4-FFF2-40B4-BE49-F238E27FC236}">
              <a16:creationId xmlns:a16="http://schemas.microsoft.com/office/drawing/2014/main" id="{F84B2FE2-92D0-4B22-AB99-6C2267BFC4EE}"/>
            </a:ext>
          </a:extLst>
        </xdr:cNvPr>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xdr:rowOff>
    </xdr:from>
    <xdr:to>
      <xdr:col>85</xdr:col>
      <xdr:colOff>127000</xdr:colOff>
      <xdr:row>60</xdr:row>
      <xdr:rowOff>47353</xdr:rowOff>
    </xdr:to>
    <xdr:cxnSp macro="">
      <xdr:nvCxnSpPr>
        <xdr:cNvPr id="554" name="直線コネクタ 553">
          <a:extLst>
            <a:ext uri="{FF2B5EF4-FFF2-40B4-BE49-F238E27FC236}">
              <a16:creationId xmlns:a16="http://schemas.microsoft.com/office/drawing/2014/main" id="{C12E8A52-477E-4B45-BE62-D3B60EE2EDF4}"/>
            </a:ext>
          </a:extLst>
        </xdr:cNvPr>
        <xdr:cNvCxnSpPr/>
      </xdr:nvCxnSpPr>
      <xdr:spPr>
        <a:xfrm>
          <a:off x="15481300" y="103033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55" name="楕円 554">
          <a:extLst>
            <a:ext uri="{FF2B5EF4-FFF2-40B4-BE49-F238E27FC236}">
              <a16:creationId xmlns:a16="http://schemas.microsoft.com/office/drawing/2014/main" id="{5AAE4FE8-9423-404D-96FB-A43C23B7BFAD}"/>
            </a:ext>
          </a:extLst>
        </xdr:cNvPr>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16328</xdr:rowOff>
    </xdr:to>
    <xdr:cxnSp macro="">
      <xdr:nvCxnSpPr>
        <xdr:cNvPr id="556" name="直線コネクタ 555">
          <a:extLst>
            <a:ext uri="{FF2B5EF4-FFF2-40B4-BE49-F238E27FC236}">
              <a16:creationId xmlns:a16="http://schemas.microsoft.com/office/drawing/2014/main" id="{72248F26-886F-44B0-A362-76732317F789}"/>
            </a:ext>
          </a:extLst>
        </xdr:cNvPr>
        <xdr:cNvCxnSpPr/>
      </xdr:nvCxnSpPr>
      <xdr:spPr>
        <a:xfrm>
          <a:off x="14592300" y="102935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92891</xdr:rowOff>
    </xdr:from>
    <xdr:to>
      <xdr:col>72</xdr:col>
      <xdr:colOff>38100</xdr:colOff>
      <xdr:row>60</xdr:row>
      <xdr:rowOff>23041</xdr:rowOff>
    </xdr:to>
    <xdr:sp macro="" textlink="">
      <xdr:nvSpPr>
        <xdr:cNvPr id="557" name="楕円 556">
          <a:extLst>
            <a:ext uri="{FF2B5EF4-FFF2-40B4-BE49-F238E27FC236}">
              <a16:creationId xmlns:a16="http://schemas.microsoft.com/office/drawing/2014/main" id="{E49C6624-745A-4A82-8FEA-2CC774581AEE}"/>
            </a:ext>
          </a:extLst>
        </xdr:cNvPr>
        <xdr:cNvSpPr/>
      </xdr:nvSpPr>
      <xdr:spPr>
        <a:xfrm>
          <a:off x="13652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143691</xdr:rowOff>
    </xdr:from>
    <xdr:to>
      <xdr:col>76</xdr:col>
      <xdr:colOff>114300</xdr:colOff>
      <xdr:row>60</xdr:row>
      <xdr:rowOff>6531</xdr:rowOff>
    </xdr:to>
    <xdr:cxnSp macro="">
      <xdr:nvCxnSpPr>
        <xdr:cNvPr id="558" name="直線コネクタ 557">
          <a:extLst>
            <a:ext uri="{FF2B5EF4-FFF2-40B4-BE49-F238E27FC236}">
              <a16:creationId xmlns:a16="http://schemas.microsoft.com/office/drawing/2014/main" id="{61509B0B-CFA0-4426-B980-8F22D3A483E2}"/>
            </a:ext>
          </a:extLst>
        </xdr:cNvPr>
        <xdr:cNvCxnSpPr/>
      </xdr:nvCxnSpPr>
      <xdr:spPr>
        <a:xfrm>
          <a:off x="13703300" y="102592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150041</xdr:rowOff>
    </xdr:from>
    <xdr:to>
      <xdr:col>67</xdr:col>
      <xdr:colOff>101600</xdr:colOff>
      <xdr:row>60</xdr:row>
      <xdr:rowOff>80191</xdr:rowOff>
    </xdr:to>
    <xdr:sp macro="" textlink="">
      <xdr:nvSpPr>
        <xdr:cNvPr id="559" name="楕円 558">
          <a:extLst>
            <a:ext uri="{FF2B5EF4-FFF2-40B4-BE49-F238E27FC236}">
              <a16:creationId xmlns:a16="http://schemas.microsoft.com/office/drawing/2014/main" id="{503657AB-27DF-4FEE-8144-76C34A665833}"/>
            </a:ext>
          </a:extLst>
        </xdr:cNvPr>
        <xdr:cNvSpPr/>
      </xdr:nvSpPr>
      <xdr:spPr>
        <a:xfrm>
          <a:off x="12763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143691</xdr:rowOff>
    </xdr:from>
    <xdr:to>
      <xdr:col>71</xdr:col>
      <xdr:colOff>177800</xdr:colOff>
      <xdr:row>60</xdr:row>
      <xdr:rowOff>29391</xdr:rowOff>
    </xdr:to>
    <xdr:cxnSp macro="">
      <xdr:nvCxnSpPr>
        <xdr:cNvPr id="560" name="直線コネクタ 559">
          <a:extLst>
            <a:ext uri="{FF2B5EF4-FFF2-40B4-BE49-F238E27FC236}">
              <a16:creationId xmlns:a16="http://schemas.microsoft.com/office/drawing/2014/main" id="{2D1C81DB-5F7F-4505-BD3F-3D03C87223B3}"/>
            </a:ext>
          </a:extLst>
        </xdr:cNvPr>
        <xdr:cNvCxnSpPr/>
      </xdr:nvCxnSpPr>
      <xdr:spPr>
        <a:xfrm flipV="1">
          <a:off x="12814300" y="102592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38DF8079-92E0-452A-AB07-E45F9A184494}"/>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74BE837F-5C7B-4300-8B67-0C9C1822A0E4}"/>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C6E2E94F-E50F-45B3-9CF1-C33C25375BCE}"/>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37E155B7-A0B5-4F4C-BA8E-7F17ABE319AF}"/>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83655</xdr:rowOff>
    </xdr:from>
    <xdr:ext cx="405111" cy="259045"/>
    <xdr:sp macro="" textlink="">
      <xdr:nvSpPr>
        <xdr:cNvPr id="565" name="n_1mainValue【学校施設】&#10;有形固定資産減価償却率">
          <a:extLst>
            <a:ext uri="{FF2B5EF4-FFF2-40B4-BE49-F238E27FC236}">
              <a16:creationId xmlns:a16="http://schemas.microsoft.com/office/drawing/2014/main" id="{C3608877-7A2E-45CC-AF74-30BC88117C48}"/>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66" name="n_2mainValue【学校施設】&#10;有形固定資産減価償却率">
          <a:extLst>
            <a:ext uri="{FF2B5EF4-FFF2-40B4-BE49-F238E27FC236}">
              <a16:creationId xmlns:a16="http://schemas.microsoft.com/office/drawing/2014/main" id="{76BE1D52-C245-4632-A355-5F4EC5CB289C}"/>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39568</xdr:rowOff>
    </xdr:from>
    <xdr:ext cx="405111" cy="259045"/>
    <xdr:sp macro="" textlink="">
      <xdr:nvSpPr>
        <xdr:cNvPr id="567" name="n_3mainValue【学校施設】&#10;有形固定資産減価償却率">
          <a:extLst>
            <a:ext uri="{FF2B5EF4-FFF2-40B4-BE49-F238E27FC236}">
              <a16:creationId xmlns:a16="http://schemas.microsoft.com/office/drawing/2014/main" id="{068AB4A1-E018-443A-8550-D80AFC27E1C0}"/>
            </a:ext>
          </a:extLst>
        </xdr:cNvPr>
        <xdr:cNvSpPr txBox="1"/>
      </xdr:nvSpPr>
      <xdr:spPr>
        <a:xfrm>
          <a:off x="13500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96718</xdr:rowOff>
    </xdr:from>
    <xdr:ext cx="405111" cy="259045"/>
    <xdr:sp macro="" textlink="">
      <xdr:nvSpPr>
        <xdr:cNvPr id="568" name="n_4mainValue【学校施設】&#10;有形固定資産減価償却率">
          <a:extLst>
            <a:ext uri="{FF2B5EF4-FFF2-40B4-BE49-F238E27FC236}">
              <a16:creationId xmlns:a16="http://schemas.microsoft.com/office/drawing/2014/main" id="{18803A76-2030-4295-8C01-DB5A50DD8DF7}"/>
            </a:ext>
          </a:extLst>
        </xdr:cNvPr>
        <xdr:cNvSpPr txBox="1"/>
      </xdr:nvSpPr>
      <xdr:spPr>
        <a:xfrm>
          <a:off x="12611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CD97E34-2161-4EC9-9FDB-50B1FE1E68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8E80E1C-B1B1-46B0-A067-BEA6380785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F619A057-C753-49FB-AC77-E3CF38E3F6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213D4F6-3617-4A29-B1EA-95D6C94C7CB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522EFED-C6DE-46F5-B8B1-0713E72865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4667E59-BBC9-4330-A933-6E3B4931AE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D686E8E7-2EA5-489B-B2DC-948F1A8F6FD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6C49B131-9D70-4D3B-82C2-15708DBE28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209597A-C2DD-4EB7-B99A-7794FCCFED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FD89A2A-BB71-4051-A222-1929CDD430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6F9135AB-8812-4DC1-8D1B-B5AF0CAA4D2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608AA17-DC66-4B27-B10C-103434B19CF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C50BC29C-E7E8-43A4-A1FF-9ABE0BDA51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2E32224A-6CDE-430A-B369-2DA0FB0446B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2FB7D4F-7B9F-4FEE-A023-01FB2691B8F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D102584C-749A-4082-8CB1-32CBAB14C073}"/>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736D80B7-79AB-4FD5-A742-6A9A97492B1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28072FDC-509A-4DAD-86AA-17AF1B626B0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72EE35E2-90EE-419B-BF81-9B1A104A07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C3D849B6-A439-44A3-BB98-B3140A2D335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2BCB8EF4-CA6B-45A0-91F3-F16F800DEB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6722FAC4-DB0B-4724-BCC7-281B21611332}"/>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7D2CBAB0-D8CF-4B80-B6BD-221EFA654811}"/>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388FD206-0633-42EA-A438-0363F532AA7C}"/>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D1C38E5C-EFC0-44E6-877D-06C9B5EF441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814B17FE-B5C0-4120-A8C3-6B6D7951E7D7}"/>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123930D8-C20E-4543-98D3-A1E08612C929}"/>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9E42A58-0A8B-47A7-8C5F-B804FECC30FD}"/>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20756F31-7518-4528-B627-58B0D90E27AB}"/>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9F34D577-A60E-4078-A811-3702B54BA12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D7FAD6DA-6C7B-45CA-A430-061BA57C202B}"/>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26B01756-BEDB-4C88-B1E5-7109DCFA4056}"/>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C8BB722-195F-4839-A7D0-FCF81ABDC4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5416D2F-7681-4E12-8ECD-AC2A5BDDB2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01F20E8-56C4-4A67-8B15-BAD1AE9394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EB5AB23-BA25-4A0F-880C-2666FFD340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F01F1A4-39C1-4D95-A6ED-D5457B6ED9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106888</xdr:rowOff>
    </xdr:from>
    <xdr:to>
      <xdr:col>116</xdr:col>
      <xdr:colOff>114300</xdr:colOff>
      <xdr:row>62</xdr:row>
      <xdr:rowOff>37038</xdr:rowOff>
    </xdr:to>
    <xdr:sp macro="" textlink="">
      <xdr:nvSpPr>
        <xdr:cNvPr id="606" name="楕円 605">
          <a:extLst>
            <a:ext uri="{FF2B5EF4-FFF2-40B4-BE49-F238E27FC236}">
              <a16:creationId xmlns:a16="http://schemas.microsoft.com/office/drawing/2014/main" id="{357B3031-FC38-46EF-9857-C6541FFE9E8F}"/>
            </a:ext>
          </a:extLst>
        </xdr:cNvPr>
        <xdr:cNvSpPr/>
      </xdr:nvSpPr>
      <xdr:spPr>
        <a:xfrm>
          <a:off x="22110700" y="105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129765</xdr:rowOff>
    </xdr:from>
    <xdr:ext cx="469744" cy="259045"/>
    <xdr:sp macro="" textlink="">
      <xdr:nvSpPr>
        <xdr:cNvPr id="607" name="【学校施設】&#10;一人当たり面積該当値テキスト">
          <a:extLst>
            <a:ext uri="{FF2B5EF4-FFF2-40B4-BE49-F238E27FC236}">
              <a16:creationId xmlns:a16="http://schemas.microsoft.com/office/drawing/2014/main" id="{22ABA732-9754-488F-BE30-3BE685BBCC00}"/>
            </a:ext>
          </a:extLst>
        </xdr:cNvPr>
        <xdr:cNvSpPr txBox="1"/>
      </xdr:nvSpPr>
      <xdr:spPr>
        <a:xfrm>
          <a:off x="22199600" y="104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90704</xdr:rowOff>
    </xdr:from>
    <xdr:to>
      <xdr:col>112</xdr:col>
      <xdr:colOff>38100</xdr:colOff>
      <xdr:row>62</xdr:row>
      <xdr:rowOff>20854</xdr:rowOff>
    </xdr:to>
    <xdr:sp macro="" textlink="">
      <xdr:nvSpPr>
        <xdr:cNvPr id="608" name="楕円 607">
          <a:extLst>
            <a:ext uri="{FF2B5EF4-FFF2-40B4-BE49-F238E27FC236}">
              <a16:creationId xmlns:a16="http://schemas.microsoft.com/office/drawing/2014/main" id="{552285D8-22B8-4323-837C-B4B27F5A1F27}"/>
            </a:ext>
          </a:extLst>
        </xdr:cNvPr>
        <xdr:cNvSpPr/>
      </xdr:nvSpPr>
      <xdr:spPr>
        <a:xfrm>
          <a:off x="21272500" y="105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141504</xdr:rowOff>
    </xdr:from>
    <xdr:to>
      <xdr:col>116</xdr:col>
      <xdr:colOff>63500</xdr:colOff>
      <xdr:row>61</xdr:row>
      <xdr:rowOff>157688</xdr:rowOff>
    </xdr:to>
    <xdr:cxnSp macro="">
      <xdr:nvCxnSpPr>
        <xdr:cNvPr id="609" name="直線コネクタ 608">
          <a:extLst>
            <a:ext uri="{FF2B5EF4-FFF2-40B4-BE49-F238E27FC236}">
              <a16:creationId xmlns:a16="http://schemas.microsoft.com/office/drawing/2014/main" id="{858C268A-2973-4551-8EFA-ECCA627D97D3}"/>
            </a:ext>
          </a:extLst>
        </xdr:cNvPr>
        <xdr:cNvCxnSpPr/>
      </xdr:nvCxnSpPr>
      <xdr:spPr>
        <a:xfrm>
          <a:off x="21323300" y="10599954"/>
          <a:ext cx="8382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109723</xdr:rowOff>
    </xdr:from>
    <xdr:to>
      <xdr:col>107</xdr:col>
      <xdr:colOff>101600</xdr:colOff>
      <xdr:row>62</xdr:row>
      <xdr:rowOff>39873</xdr:rowOff>
    </xdr:to>
    <xdr:sp macro="" textlink="">
      <xdr:nvSpPr>
        <xdr:cNvPr id="610" name="楕円 609">
          <a:extLst>
            <a:ext uri="{FF2B5EF4-FFF2-40B4-BE49-F238E27FC236}">
              <a16:creationId xmlns:a16="http://schemas.microsoft.com/office/drawing/2014/main" id="{70C33D0B-BEFD-4D14-A96A-12EE20436B72}"/>
            </a:ext>
          </a:extLst>
        </xdr:cNvPr>
        <xdr:cNvSpPr/>
      </xdr:nvSpPr>
      <xdr:spPr>
        <a:xfrm>
          <a:off x="20383500" y="105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141504</xdr:rowOff>
    </xdr:from>
    <xdr:to>
      <xdr:col>111</xdr:col>
      <xdr:colOff>177800</xdr:colOff>
      <xdr:row>61</xdr:row>
      <xdr:rowOff>160523</xdr:rowOff>
    </xdr:to>
    <xdr:cxnSp macro="">
      <xdr:nvCxnSpPr>
        <xdr:cNvPr id="611" name="直線コネクタ 610">
          <a:extLst>
            <a:ext uri="{FF2B5EF4-FFF2-40B4-BE49-F238E27FC236}">
              <a16:creationId xmlns:a16="http://schemas.microsoft.com/office/drawing/2014/main" id="{FDEC5004-ED4D-42F2-B613-7DFD920F5923}"/>
            </a:ext>
          </a:extLst>
        </xdr:cNvPr>
        <xdr:cNvCxnSpPr/>
      </xdr:nvCxnSpPr>
      <xdr:spPr>
        <a:xfrm flipV="1">
          <a:off x="20434300" y="10599954"/>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121107</xdr:rowOff>
    </xdr:from>
    <xdr:to>
      <xdr:col>102</xdr:col>
      <xdr:colOff>165100</xdr:colOff>
      <xdr:row>62</xdr:row>
      <xdr:rowOff>51257</xdr:rowOff>
    </xdr:to>
    <xdr:sp macro="" textlink="">
      <xdr:nvSpPr>
        <xdr:cNvPr id="612" name="楕円 611">
          <a:extLst>
            <a:ext uri="{FF2B5EF4-FFF2-40B4-BE49-F238E27FC236}">
              <a16:creationId xmlns:a16="http://schemas.microsoft.com/office/drawing/2014/main" id="{1F55686E-D21F-49A7-B8D6-394FDBD4E31A}"/>
            </a:ext>
          </a:extLst>
        </xdr:cNvPr>
        <xdr:cNvSpPr/>
      </xdr:nvSpPr>
      <xdr:spPr>
        <a:xfrm>
          <a:off x="19494500" y="105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160523</xdr:rowOff>
    </xdr:from>
    <xdr:to>
      <xdr:col>107</xdr:col>
      <xdr:colOff>50800</xdr:colOff>
      <xdr:row>62</xdr:row>
      <xdr:rowOff>457</xdr:rowOff>
    </xdr:to>
    <xdr:cxnSp macro="">
      <xdr:nvCxnSpPr>
        <xdr:cNvPr id="613" name="直線コネクタ 612">
          <a:extLst>
            <a:ext uri="{FF2B5EF4-FFF2-40B4-BE49-F238E27FC236}">
              <a16:creationId xmlns:a16="http://schemas.microsoft.com/office/drawing/2014/main" id="{B8C23B5E-53C0-42B0-A17C-8F015232CE5D}"/>
            </a:ext>
          </a:extLst>
        </xdr:cNvPr>
        <xdr:cNvCxnSpPr/>
      </xdr:nvCxnSpPr>
      <xdr:spPr>
        <a:xfrm flipV="1">
          <a:off x="19545300" y="10618973"/>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14671</xdr:rowOff>
    </xdr:from>
    <xdr:to>
      <xdr:col>98</xdr:col>
      <xdr:colOff>38100</xdr:colOff>
      <xdr:row>62</xdr:row>
      <xdr:rowOff>116271</xdr:rowOff>
    </xdr:to>
    <xdr:sp macro="" textlink="">
      <xdr:nvSpPr>
        <xdr:cNvPr id="614" name="楕円 613">
          <a:extLst>
            <a:ext uri="{FF2B5EF4-FFF2-40B4-BE49-F238E27FC236}">
              <a16:creationId xmlns:a16="http://schemas.microsoft.com/office/drawing/2014/main" id="{B537B69A-09B8-4AA5-A3D7-3C76DDA368DA}"/>
            </a:ext>
          </a:extLst>
        </xdr:cNvPr>
        <xdr:cNvSpPr/>
      </xdr:nvSpPr>
      <xdr:spPr>
        <a:xfrm>
          <a:off x="18605500" y="106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xdr:rowOff>
    </xdr:from>
    <xdr:to>
      <xdr:col>102</xdr:col>
      <xdr:colOff>114300</xdr:colOff>
      <xdr:row>62</xdr:row>
      <xdr:rowOff>65471</xdr:rowOff>
    </xdr:to>
    <xdr:cxnSp macro="">
      <xdr:nvCxnSpPr>
        <xdr:cNvPr id="615" name="直線コネクタ 614">
          <a:extLst>
            <a:ext uri="{FF2B5EF4-FFF2-40B4-BE49-F238E27FC236}">
              <a16:creationId xmlns:a16="http://schemas.microsoft.com/office/drawing/2014/main" id="{4ACFAD6A-0C18-4A71-9CDB-78A84957BDEF}"/>
            </a:ext>
          </a:extLst>
        </xdr:cNvPr>
        <xdr:cNvCxnSpPr/>
      </xdr:nvCxnSpPr>
      <xdr:spPr>
        <a:xfrm flipV="1">
          <a:off x="18656300" y="10630357"/>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7908B342-384E-4A06-B009-A3C838F19367}"/>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E25A35C2-07F3-4CA3-8278-7A9D792648C4}"/>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91B534EA-DF8D-4862-81C2-10EAABBE7FBA}"/>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a:extLst>
            <a:ext uri="{FF2B5EF4-FFF2-40B4-BE49-F238E27FC236}">
              <a16:creationId xmlns:a16="http://schemas.microsoft.com/office/drawing/2014/main" id="{4625F1CB-AB4C-46BB-8C44-D1DEDCDF6B06}"/>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37381</xdr:rowOff>
    </xdr:from>
    <xdr:ext cx="469744" cy="259045"/>
    <xdr:sp macro="" textlink="">
      <xdr:nvSpPr>
        <xdr:cNvPr id="620" name="n_1mainValue【学校施設】&#10;一人当たり面積">
          <a:extLst>
            <a:ext uri="{FF2B5EF4-FFF2-40B4-BE49-F238E27FC236}">
              <a16:creationId xmlns:a16="http://schemas.microsoft.com/office/drawing/2014/main" id="{E63DB3E3-DED0-4E6E-9EC8-6204FF669E85}"/>
            </a:ext>
          </a:extLst>
        </xdr:cNvPr>
        <xdr:cNvSpPr txBox="1"/>
      </xdr:nvSpPr>
      <xdr:spPr>
        <a:xfrm>
          <a:off x="21075727" y="103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56400</xdr:rowOff>
    </xdr:from>
    <xdr:ext cx="469744" cy="259045"/>
    <xdr:sp macro="" textlink="">
      <xdr:nvSpPr>
        <xdr:cNvPr id="621" name="n_2mainValue【学校施設】&#10;一人当たり面積">
          <a:extLst>
            <a:ext uri="{FF2B5EF4-FFF2-40B4-BE49-F238E27FC236}">
              <a16:creationId xmlns:a16="http://schemas.microsoft.com/office/drawing/2014/main" id="{5301AB16-3470-4865-8C77-300AAE62B0DE}"/>
            </a:ext>
          </a:extLst>
        </xdr:cNvPr>
        <xdr:cNvSpPr txBox="1"/>
      </xdr:nvSpPr>
      <xdr:spPr>
        <a:xfrm>
          <a:off x="20199427" y="1034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67784</xdr:rowOff>
    </xdr:from>
    <xdr:ext cx="469744" cy="259045"/>
    <xdr:sp macro="" textlink="">
      <xdr:nvSpPr>
        <xdr:cNvPr id="622" name="n_3mainValue【学校施設】&#10;一人当たり面積">
          <a:extLst>
            <a:ext uri="{FF2B5EF4-FFF2-40B4-BE49-F238E27FC236}">
              <a16:creationId xmlns:a16="http://schemas.microsoft.com/office/drawing/2014/main" id="{12D6A853-9A7D-4EEF-A43C-A664936E622C}"/>
            </a:ext>
          </a:extLst>
        </xdr:cNvPr>
        <xdr:cNvSpPr txBox="1"/>
      </xdr:nvSpPr>
      <xdr:spPr>
        <a:xfrm>
          <a:off x="19310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132798</xdr:rowOff>
    </xdr:from>
    <xdr:ext cx="469744" cy="259045"/>
    <xdr:sp macro="" textlink="">
      <xdr:nvSpPr>
        <xdr:cNvPr id="623" name="n_4mainValue【学校施設】&#10;一人当たり面積">
          <a:extLst>
            <a:ext uri="{FF2B5EF4-FFF2-40B4-BE49-F238E27FC236}">
              <a16:creationId xmlns:a16="http://schemas.microsoft.com/office/drawing/2014/main" id="{C72B3165-146A-44E3-A05C-1696AD4A05AD}"/>
            </a:ext>
          </a:extLst>
        </xdr:cNvPr>
        <xdr:cNvSpPr txBox="1"/>
      </xdr:nvSpPr>
      <xdr:spPr>
        <a:xfrm>
          <a:off x="18421427" y="1041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16B7CB2-A978-4584-A2EF-BC3EE9D23F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3124D1DA-1957-43CF-B70B-1447BA4530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9ACA42BB-8B16-4063-A789-37229D0DF6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98DDFD1C-97AA-4244-84B6-A17F52CB80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EAE18E5-4403-436E-A519-7BE42E064C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3EB6D545-63E0-4515-8AF8-A47DEE2BBB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8EC16A2-9460-4851-80FC-459B26801C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94C938E4-992C-48A7-87DC-807C9D37E18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19225E4B-9AAD-4131-88F1-509C3C95D2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48B9CBF4-B220-407D-B85D-425E2611E7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F20B085-D1D5-445C-8EF2-D90F7B7CFC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15E27339-2B9F-4C12-8BC2-50D4B6CB72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6DD623E-6251-464C-97E7-50BC184F7F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3283AF81-53EB-4CE0-8E27-CC33D674A9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3BF978A7-2019-4773-AC23-2BEC6642EE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BA8B460-5E8F-493B-A377-B9E4B740508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E6F3B279-E3BE-471E-B41D-C0EFF07E18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C38B6F6-B563-47EE-982A-8A25E88F47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70D810FE-97DB-4D17-94CD-834A117D58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BDE0CB6C-FAFD-4369-8298-AF68B873AC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34536EB6-540C-41F3-93BA-95AD381749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486A757C-93F4-49B6-96BE-8AB33458AF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6DED48F9-A2F9-424A-BF89-5BC7555912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EF7887C0-DE4F-4804-8D71-9F4F7B1B13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4C0234A8-6E49-4F3E-8760-CD731C3778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98EDDA41-8690-4B9D-B781-5EA3DF00D1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3A5CAE3-78D1-4163-A8A5-F61E806BDC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922DEC9E-8102-47A7-838B-67BD98D7DD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1C87B1C0-5259-4B07-A0D1-86F97BE79E4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6B48129E-B5CF-496A-9E90-FF77E2AB6E7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548D7C6D-55E4-4E96-AD2E-921D641CB9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97539F78-EC79-4FD9-8E8E-ED600AD675A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63B94093-8E92-4A45-AE19-2747EB22A3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9EF012EC-ABC9-4F76-AAF9-107F6E404D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AC10B09D-8D13-4794-9DF1-3E73BB78EE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C432168E-32F5-4D31-BB9A-EEC5D907D30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8F0D1E52-C04F-4967-BF36-3D5BDAA69C7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CFC3F86F-40FC-4D70-95D1-A348B14783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4C94DCB-25F8-408F-B333-389942079D4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21DF6AC2-C09F-4384-992B-BB5392F5219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FBF6B387-83C3-4B5A-8CEF-D2AE3CD92B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66B30456-67C6-4095-829C-4178C804EBB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A8EDC6F8-110C-40F0-AF9C-FAF6D7B500C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60A18B44-1DA2-4A32-8831-19C09CAF770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E491E5AD-13AB-45B1-BA71-117C90AE5A1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77111227-F5AA-49FB-BA71-D8106F43E0A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A9866A80-911C-4C21-AD64-E61AB380E94E}"/>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A6A4F074-2892-40E4-8321-2E19330E8744}"/>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8293AA17-8B25-42DE-A0B6-AB746A74112A}"/>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0F9A32DF-E5AF-4BEB-9415-EC9A03A6016F}"/>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801C2D7B-071D-4EB5-BA27-4C98B8EC4BFF}"/>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9C402953-1D7E-4067-B95D-E20B2E4F062A}"/>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6B69D22-2281-4363-AACC-042E85A0A0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203DDAA-A754-45BD-908F-A509B2A7181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16903F3-7100-490F-89EF-B385A559B11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77FA90A-01F3-4154-8C15-857A1C371B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23CC424-B3FF-4130-B9E6-88F5A36A39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681" name="楕円 680">
          <a:extLst>
            <a:ext uri="{FF2B5EF4-FFF2-40B4-BE49-F238E27FC236}">
              <a16:creationId xmlns:a16="http://schemas.microsoft.com/office/drawing/2014/main" id="{49201649-CA50-489C-ABFA-A77DE3703DA8}"/>
            </a:ext>
          </a:extLst>
        </xdr:cNvPr>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682" name="【公民館】&#10;有形固定資産減価償却率該当値テキスト">
          <a:extLst>
            <a:ext uri="{FF2B5EF4-FFF2-40B4-BE49-F238E27FC236}">
              <a16:creationId xmlns:a16="http://schemas.microsoft.com/office/drawing/2014/main" id="{35C0CA3F-3D03-4507-94E0-F73D73BD667C}"/>
            </a:ext>
          </a:extLst>
        </xdr:cNvPr>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120106</xdr:rowOff>
    </xdr:from>
    <xdr:to>
      <xdr:col>81</xdr:col>
      <xdr:colOff>101600</xdr:colOff>
      <xdr:row>106</xdr:row>
      <xdr:rowOff>50256</xdr:rowOff>
    </xdr:to>
    <xdr:sp macro="" textlink="">
      <xdr:nvSpPr>
        <xdr:cNvPr id="683" name="楕円 682">
          <a:extLst>
            <a:ext uri="{FF2B5EF4-FFF2-40B4-BE49-F238E27FC236}">
              <a16:creationId xmlns:a16="http://schemas.microsoft.com/office/drawing/2014/main" id="{43B321DA-FD49-4534-9B1D-56AD74D92BB0}"/>
            </a:ext>
          </a:extLst>
        </xdr:cNvPr>
        <xdr:cNvSpPr/>
      </xdr:nvSpPr>
      <xdr:spPr>
        <a:xfrm>
          <a:off x="15430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170906</xdr:rowOff>
    </xdr:from>
    <xdr:to>
      <xdr:col>85</xdr:col>
      <xdr:colOff>127000</xdr:colOff>
      <xdr:row>106</xdr:row>
      <xdr:rowOff>37012</xdr:rowOff>
    </xdr:to>
    <xdr:cxnSp macro="">
      <xdr:nvCxnSpPr>
        <xdr:cNvPr id="684" name="直線コネクタ 683">
          <a:extLst>
            <a:ext uri="{FF2B5EF4-FFF2-40B4-BE49-F238E27FC236}">
              <a16:creationId xmlns:a16="http://schemas.microsoft.com/office/drawing/2014/main" id="{2B357C49-E3A6-423F-BE09-759E330C705B}"/>
            </a:ext>
          </a:extLst>
        </xdr:cNvPr>
        <xdr:cNvCxnSpPr/>
      </xdr:nvCxnSpPr>
      <xdr:spPr>
        <a:xfrm>
          <a:off x="15481300" y="181731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685" name="楕円 684">
          <a:extLst>
            <a:ext uri="{FF2B5EF4-FFF2-40B4-BE49-F238E27FC236}">
              <a16:creationId xmlns:a16="http://schemas.microsoft.com/office/drawing/2014/main" id="{8F52B09B-BC1D-4D95-8B26-0906A9415689}"/>
            </a:ext>
          </a:extLst>
        </xdr:cNvPr>
        <xdr:cNvSpPr/>
      </xdr:nvSpPr>
      <xdr:spPr>
        <a:xfrm>
          <a:off x="14541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105</xdr:row>
      <xdr:rowOff>170906</xdr:rowOff>
    </xdr:to>
    <xdr:cxnSp macro="">
      <xdr:nvCxnSpPr>
        <xdr:cNvPr id="686" name="直線コネクタ 685">
          <a:extLst>
            <a:ext uri="{FF2B5EF4-FFF2-40B4-BE49-F238E27FC236}">
              <a16:creationId xmlns:a16="http://schemas.microsoft.com/office/drawing/2014/main" id="{CB54B73C-A3F1-4CF4-BD40-981A701C9D18}"/>
            </a:ext>
          </a:extLst>
        </xdr:cNvPr>
        <xdr:cNvCxnSpPr/>
      </xdr:nvCxnSpPr>
      <xdr:spPr>
        <a:xfrm>
          <a:off x="14592300" y="181551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687" name="楕円 686">
          <a:extLst>
            <a:ext uri="{FF2B5EF4-FFF2-40B4-BE49-F238E27FC236}">
              <a16:creationId xmlns:a16="http://schemas.microsoft.com/office/drawing/2014/main" id="{E33A3764-992E-4270-A571-D219AC62AF00}"/>
            </a:ext>
          </a:extLst>
        </xdr:cNvPr>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152944</xdr:rowOff>
    </xdr:to>
    <xdr:cxnSp macro="">
      <xdr:nvCxnSpPr>
        <xdr:cNvPr id="688" name="直線コネクタ 687">
          <a:extLst>
            <a:ext uri="{FF2B5EF4-FFF2-40B4-BE49-F238E27FC236}">
              <a16:creationId xmlns:a16="http://schemas.microsoft.com/office/drawing/2014/main" id="{184BCC8C-485C-4D86-A157-BAD54BE90794}"/>
            </a:ext>
          </a:extLst>
        </xdr:cNvPr>
        <xdr:cNvCxnSpPr/>
      </xdr:nvCxnSpPr>
      <xdr:spPr>
        <a:xfrm>
          <a:off x="13703300" y="181160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689" name="楕円 688">
          <a:extLst>
            <a:ext uri="{FF2B5EF4-FFF2-40B4-BE49-F238E27FC236}">
              <a16:creationId xmlns:a16="http://schemas.microsoft.com/office/drawing/2014/main" id="{585F214F-2253-4A65-9288-554E0C8C144E}"/>
            </a:ext>
          </a:extLst>
        </xdr:cNvPr>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105</xdr:row>
      <xdr:rowOff>113756</xdr:rowOff>
    </xdr:to>
    <xdr:cxnSp macro="">
      <xdr:nvCxnSpPr>
        <xdr:cNvPr id="690" name="直線コネクタ 689">
          <a:extLst>
            <a:ext uri="{FF2B5EF4-FFF2-40B4-BE49-F238E27FC236}">
              <a16:creationId xmlns:a16="http://schemas.microsoft.com/office/drawing/2014/main" id="{580D7622-CE3F-4FFB-BE72-5015F3C035E7}"/>
            </a:ext>
          </a:extLst>
        </xdr:cNvPr>
        <xdr:cNvCxnSpPr/>
      </xdr:nvCxnSpPr>
      <xdr:spPr>
        <a:xfrm>
          <a:off x="12814300" y="1808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99713FC7-2723-4B02-92C0-AD5F5015130A}"/>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10B7C7EB-161F-4FBC-A627-0B0686962EEE}"/>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4877951A-AD98-47E8-9ECE-1D6FBF2FF6A3}"/>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94" name="n_4aveValue【公民館】&#10;有形固定資産減価償却率">
          <a:extLst>
            <a:ext uri="{FF2B5EF4-FFF2-40B4-BE49-F238E27FC236}">
              <a16:creationId xmlns:a16="http://schemas.microsoft.com/office/drawing/2014/main" id="{EFC7D022-5AAF-4352-8EC7-FF07CE787DF3}"/>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41383</xdr:rowOff>
    </xdr:from>
    <xdr:ext cx="405111" cy="259045"/>
    <xdr:sp macro="" textlink="">
      <xdr:nvSpPr>
        <xdr:cNvPr id="695" name="n_1mainValue【公民館】&#10;有形固定資産減価償却率">
          <a:extLst>
            <a:ext uri="{FF2B5EF4-FFF2-40B4-BE49-F238E27FC236}">
              <a16:creationId xmlns:a16="http://schemas.microsoft.com/office/drawing/2014/main" id="{32AF731F-7267-491E-8012-7604545C0773}"/>
            </a:ext>
          </a:extLst>
        </xdr:cNvPr>
        <xdr:cNvSpPr txBox="1"/>
      </xdr:nvSpPr>
      <xdr:spPr>
        <a:xfrm>
          <a:off x="152660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48821</xdr:rowOff>
    </xdr:from>
    <xdr:ext cx="405111" cy="259045"/>
    <xdr:sp macro="" textlink="">
      <xdr:nvSpPr>
        <xdr:cNvPr id="696" name="n_2mainValue【公民館】&#10;有形固定資産減価償却率">
          <a:extLst>
            <a:ext uri="{FF2B5EF4-FFF2-40B4-BE49-F238E27FC236}">
              <a16:creationId xmlns:a16="http://schemas.microsoft.com/office/drawing/2014/main" id="{18D84FE3-4CF5-4093-8585-8B331ED7910C}"/>
            </a:ext>
          </a:extLst>
        </xdr:cNvPr>
        <xdr:cNvSpPr txBox="1"/>
      </xdr:nvSpPr>
      <xdr:spPr>
        <a:xfrm>
          <a:off x="14389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697" name="n_3mainValue【公民館】&#10;有形固定資産減価償却率">
          <a:extLst>
            <a:ext uri="{FF2B5EF4-FFF2-40B4-BE49-F238E27FC236}">
              <a16:creationId xmlns:a16="http://schemas.microsoft.com/office/drawing/2014/main" id="{3D690E2D-A7FA-4CAC-8C41-8AF21D28DBC1}"/>
            </a:ext>
          </a:extLst>
        </xdr:cNvPr>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146793</xdr:rowOff>
    </xdr:from>
    <xdr:ext cx="405111" cy="259045"/>
    <xdr:sp macro="" textlink="">
      <xdr:nvSpPr>
        <xdr:cNvPr id="698" name="n_4mainValue【公民館】&#10;有形固定資産減価償却率">
          <a:extLst>
            <a:ext uri="{FF2B5EF4-FFF2-40B4-BE49-F238E27FC236}">
              <a16:creationId xmlns:a16="http://schemas.microsoft.com/office/drawing/2014/main" id="{9B29E061-0831-45BE-BF7D-0B14938147DC}"/>
            </a:ext>
          </a:extLst>
        </xdr:cNvPr>
        <xdr:cNvSpPr txBox="1"/>
      </xdr:nvSpPr>
      <xdr:spPr>
        <a:xfrm>
          <a:off x="12611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5BD1132C-DF63-45FF-9F04-66DD8723E3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F55D394F-E0D8-407C-8331-48E5BD0F66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19075A31-79CC-4876-A9D7-1D93040D8B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DE6CD76D-8BF5-4CAA-B214-CC6FD9AE6D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F471D83A-FCF7-499D-BE1A-57C46C9EC8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4B997203-0EC7-4D24-A465-C1514D6F99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17A2161D-5CD0-45DA-B7A2-002A29894A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3753B90F-EBD6-4CBE-ADB2-1C91C54715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25DBF7A-C742-44CB-B9C4-21F75E928B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8D12AECC-0560-4A8A-B368-82D1F5CF36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4A560CC3-918F-4988-A34C-A6F1F3E4663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F35F8A26-0458-4683-A550-A5A72A66243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1B5C669F-F063-4A40-9434-56955FE2A93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51DF2D8F-85F1-4812-ADBF-C1A15739E5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C290E585-C598-4CD2-9D5B-CCABDB4DD5F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D18A76BC-D8C5-4CA2-ACDC-EC17FBE930C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4DC29375-60E6-4A3D-97B9-07254ED9517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2F5F80DD-D864-48D9-841F-CB31C828A856}"/>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507DBDA1-C6D1-4FA0-997A-DB171FAD191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B0270E20-16EE-411A-8325-598FB76A5E6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AD57A25F-78F5-49CB-821F-8798E3BC19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377B52AF-E742-4ED4-8705-4C830A3057B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9BC6BF3E-9909-42C8-8008-533B505978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7500AA92-4B40-4E15-ACEE-4D3CA6D6877D}"/>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B3ED3935-4623-47C2-9633-5E4AF9B4756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F67D922A-067E-4D3C-B63D-4DDDC30A798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A842CD3B-8E26-435A-A10A-5C44EC697E5A}"/>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F190B9E3-4346-4A54-9DF0-58E9EF1FD5B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93C9CC25-BFAB-414A-8F15-0AD4691B8AF2}"/>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228B31D4-04B7-4858-A638-D05CC29F9F92}"/>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CC643320-5994-4D43-A2AB-3190E77FD17E}"/>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F567E2E8-EC48-4EDF-A314-31BBB79C341B}"/>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63A4A482-3EF8-4215-A9C3-1CA1ED3399A8}"/>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C4A4D39A-91C5-47B0-8599-C151645A267F}"/>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8D62F43-2F67-4364-AB98-77F1699D5F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D57B5A7-9CF8-4047-823E-F85ABC2187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250425C-BE0D-4BB2-BF27-A5FEB4A64E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C06C0EB-72EC-4046-9D2B-A0745BA708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5F85BDD-25E5-4A53-821A-46C49839882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22733</xdr:rowOff>
    </xdr:from>
    <xdr:to>
      <xdr:col>116</xdr:col>
      <xdr:colOff>114300</xdr:colOff>
      <xdr:row>108</xdr:row>
      <xdr:rowOff>124333</xdr:rowOff>
    </xdr:to>
    <xdr:sp macro="" textlink="">
      <xdr:nvSpPr>
        <xdr:cNvPr id="738" name="楕円 737">
          <a:extLst>
            <a:ext uri="{FF2B5EF4-FFF2-40B4-BE49-F238E27FC236}">
              <a16:creationId xmlns:a16="http://schemas.microsoft.com/office/drawing/2014/main" id="{1C98984D-7E01-422D-BC97-AC1A064C9CB0}"/>
            </a:ext>
          </a:extLst>
        </xdr:cNvPr>
        <xdr:cNvSpPr/>
      </xdr:nvSpPr>
      <xdr:spPr>
        <a:xfrm>
          <a:off x="22110700" y="185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153560</xdr:rowOff>
    </xdr:from>
    <xdr:ext cx="469744" cy="259045"/>
    <xdr:sp macro="" textlink="">
      <xdr:nvSpPr>
        <xdr:cNvPr id="739" name="【公民館】&#10;一人当たり面積該当値テキスト">
          <a:extLst>
            <a:ext uri="{FF2B5EF4-FFF2-40B4-BE49-F238E27FC236}">
              <a16:creationId xmlns:a16="http://schemas.microsoft.com/office/drawing/2014/main" id="{EDB3853C-B2E5-4BFB-8F21-3CCE128B27C2}"/>
            </a:ext>
          </a:extLst>
        </xdr:cNvPr>
        <xdr:cNvSpPr txBox="1"/>
      </xdr:nvSpPr>
      <xdr:spPr>
        <a:xfrm>
          <a:off x="22199600" y="183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23495</xdr:rowOff>
    </xdr:from>
    <xdr:to>
      <xdr:col>112</xdr:col>
      <xdr:colOff>38100</xdr:colOff>
      <xdr:row>108</xdr:row>
      <xdr:rowOff>125095</xdr:rowOff>
    </xdr:to>
    <xdr:sp macro="" textlink="">
      <xdr:nvSpPr>
        <xdr:cNvPr id="740" name="楕円 739">
          <a:extLst>
            <a:ext uri="{FF2B5EF4-FFF2-40B4-BE49-F238E27FC236}">
              <a16:creationId xmlns:a16="http://schemas.microsoft.com/office/drawing/2014/main" id="{885CD6B5-6379-4C48-B84A-69A9B630B50B}"/>
            </a:ext>
          </a:extLst>
        </xdr:cNvPr>
        <xdr:cNvSpPr/>
      </xdr:nvSpPr>
      <xdr:spPr>
        <a:xfrm>
          <a:off x="21272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73533</xdr:rowOff>
    </xdr:from>
    <xdr:to>
      <xdr:col>116</xdr:col>
      <xdr:colOff>63500</xdr:colOff>
      <xdr:row>108</xdr:row>
      <xdr:rowOff>74295</xdr:rowOff>
    </xdr:to>
    <xdr:cxnSp macro="">
      <xdr:nvCxnSpPr>
        <xdr:cNvPr id="741" name="直線コネクタ 740">
          <a:extLst>
            <a:ext uri="{FF2B5EF4-FFF2-40B4-BE49-F238E27FC236}">
              <a16:creationId xmlns:a16="http://schemas.microsoft.com/office/drawing/2014/main" id="{9F8B4F88-F715-48DA-A3D2-4EBA93AD159F}"/>
            </a:ext>
          </a:extLst>
        </xdr:cNvPr>
        <xdr:cNvCxnSpPr/>
      </xdr:nvCxnSpPr>
      <xdr:spPr>
        <a:xfrm flipV="1">
          <a:off x="21323300" y="185901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25019</xdr:rowOff>
    </xdr:from>
    <xdr:to>
      <xdr:col>107</xdr:col>
      <xdr:colOff>101600</xdr:colOff>
      <xdr:row>108</xdr:row>
      <xdr:rowOff>126619</xdr:rowOff>
    </xdr:to>
    <xdr:sp macro="" textlink="">
      <xdr:nvSpPr>
        <xdr:cNvPr id="742" name="楕円 741">
          <a:extLst>
            <a:ext uri="{FF2B5EF4-FFF2-40B4-BE49-F238E27FC236}">
              <a16:creationId xmlns:a16="http://schemas.microsoft.com/office/drawing/2014/main" id="{C91BCA55-6BC9-438B-A031-B5EA797E9384}"/>
            </a:ext>
          </a:extLst>
        </xdr:cNvPr>
        <xdr:cNvSpPr/>
      </xdr:nvSpPr>
      <xdr:spPr>
        <a:xfrm>
          <a:off x="20383500" y="185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74295</xdr:rowOff>
    </xdr:from>
    <xdr:to>
      <xdr:col>111</xdr:col>
      <xdr:colOff>177800</xdr:colOff>
      <xdr:row>108</xdr:row>
      <xdr:rowOff>75819</xdr:rowOff>
    </xdr:to>
    <xdr:cxnSp macro="">
      <xdr:nvCxnSpPr>
        <xdr:cNvPr id="743" name="直線コネクタ 742">
          <a:extLst>
            <a:ext uri="{FF2B5EF4-FFF2-40B4-BE49-F238E27FC236}">
              <a16:creationId xmlns:a16="http://schemas.microsoft.com/office/drawing/2014/main" id="{836C0A05-9B27-4B7B-AE2C-494BE7B35EFF}"/>
            </a:ext>
          </a:extLst>
        </xdr:cNvPr>
        <xdr:cNvCxnSpPr/>
      </xdr:nvCxnSpPr>
      <xdr:spPr>
        <a:xfrm flipV="1">
          <a:off x="20434300" y="1859089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27533</xdr:rowOff>
    </xdr:from>
    <xdr:to>
      <xdr:col>102</xdr:col>
      <xdr:colOff>165100</xdr:colOff>
      <xdr:row>108</xdr:row>
      <xdr:rowOff>129133</xdr:rowOff>
    </xdr:to>
    <xdr:sp macro="" textlink="">
      <xdr:nvSpPr>
        <xdr:cNvPr id="744" name="楕円 743">
          <a:extLst>
            <a:ext uri="{FF2B5EF4-FFF2-40B4-BE49-F238E27FC236}">
              <a16:creationId xmlns:a16="http://schemas.microsoft.com/office/drawing/2014/main" id="{2C42DD77-ADF2-4E36-8E85-B58AE17FEAEE}"/>
            </a:ext>
          </a:extLst>
        </xdr:cNvPr>
        <xdr:cNvSpPr/>
      </xdr:nvSpPr>
      <xdr:spPr>
        <a:xfrm>
          <a:off x="19494500" y="185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75819</xdr:rowOff>
    </xdr:from>
    <xdr:to>
      <xdr:col>107</xdr:col>
      <xdr:colOff>50800</xdr:colOff>
      <xdr:row>108</xdr:row>
      <xdr:rowOff>78333</xdr:rowOff>
    </xdr:to>
    <xdr:cxnSp macro="">
      <xdr:nvCxnSpPr>
        <xdr:cNvPr id="745" name="直線コネクタ 744">
          <a:extLst>
            <a:ext uri="{FF2B5EF4-FFF2-40B4-BE49-F238E27FC236}">
              <a16:creationId xmlns:a16="http://schemas.microsoft.com/office/drawing/2014/main" id="{D7D805AB-8A9A-4284-9CBA-F6E042D37660}"/>
            </a:ext>
          </a:extLst>
        </xdr:cNvPr>
        <xdr:cNvCxnSpPr/>
      </xdr:nvCxnSpPr>
      <xdr:spPr>
        <a:xfrm flipV="1">
          <a:off x="19545300" y="1859241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28905</xdr:rowOff>
    </xdr:from>
    <xdr:to>
      <xdr:col>98</xdr:col>
      <xdr:colOff>38100</xdr:colOff>
      <xdr:row>108</xdr:row>
      <xdr:rowOff>130505</xdr:rowOff>
    </xdr:to>
    <xdr:sp macro="" textlink="">
      <xdr:nvSpPr>
        <xdr:cNvPr id="746" name="楕円 745">
          <a:extLst>
            <a:ext uri="{FF2B5EF4-FFF2-40B4-BE49-F238E27FC236}">
              <a16:creationId xmlns:a16="http://schemas.microsoft.com/office/drawing/2014/main" id="{5FC6E0B3-35F0-418C-BAA0-850BD74335C3}"/>
            </a:ext>
          </a:extLst>
        </xdr:cNvPr>
        <xdr:cNvSpPr/>
      </xdr:nvSpPr>
      <xdr:spPr>
        <a:xfrm>
          <a:off x="18605500" y="185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78333</xdr:rowOff>
    </xdr:from>
    <xdr:to>
      <xdr:col>102</xdr:col>
      <xdr:colOff>114300</xdr:colOff>
      <xdr:row>108</xdr:row>
      <xdr:rowOff>79705</xdr:rowOff>
    </xdr:to>
    <xdr:cxnSp macro="">
      <xdr:nvCxnSpPr>
        <xdr:cNvPr id="747" name="直線コネクタ 746">
          <a:extLst>
            <a:ext uri="{FF2B5EF4-FFF2-40B4-BE49-F238E27FC236}">
              <a16:creationId xmlns:a16="http://schemas.microsoft.com/office/drawing/2014/main" id="{9B9BE53A-A6E9-47E4-B597-24E49F52C6A3}"/>
            </a:ext>
          </a:extLst>
        </xdr:cNvPr>
        <xdr:cNvCxnSpPr/>
      </xdr:nvCxnSpPr>
      <xdr:spPr>
        <a:xfrm flipV="1">
          <a:off x="18656300" y="1859493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577A4866-2D55-4D1E-B92E-BE200C0A3A81}"/>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8FEE6C18-864D-452D-972C-0160E53C12B5}"/>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3C9BC0DD-6AB1-4B52-A1B9-7F6092ADCC6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AD0A7CF3-FD3E-4574-8AB2-4B18F6B3FC91}"/>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141622</xdr:rowOff>
    </xdr:from>
    <xdr:ext cx="469744" cy="259045"/>
    <xdr:sp macro="" textlink="">
      <xdr:nvSpPr>
        <xdr:cNvPr id="752" name="n_1mainValue【公民館】&#10;一人当たり面積">
          <a:extLst>
            <a:ext uri="{FF2B5EF4-FFF2-40B4-BE49-F238E27FC236}">
              <a16:creationId xmlns:a16="http://schemas.microsoft.com/office/drawing/2014/main" id="{8F698DE6-33C3-404E-90B0-0E45A4488635}"/>
            </a:ext>
          </a:extLst>
        </xdr:cNvPr>
        <xdr:cNvSpPr txBox="1"/>
      </xdr:nvSpPr>
      <xdr:spPr>
        <a:xfrm>
          <a:off x="21075727" y="183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143146</xdr:rowOff>
    </xdr:from>
    <xdr:ext cx="469744" cy="259045"/>
    <xdr:sp macro="" textlink="">
      <xdr:nvSpPr>
        <xdr:cNvPr id="753" name="n_2mainValue【公民館】&#10;一人当たり面積">
          <a:extLst>
            <a:ext uri="{FF2B5EF4-FFF2-40B4-BE49-F238E27FC236}">
              <a16:creationId xmlns:a16="http://schemas.microsoft.com/office/drawing/2014/main" id="{BC86021A-1990-4D0F-A0D3-13034CEE8F1A}"/>
            </a:ext>
          </a:extLst>
        </xdr:cNvPr>
        <xdr:cNvSpPr txBox="1"/>
      </xdr:nvSpPr>
      <xdr:spPr>
        <a:xfrm>
          <a:off x="20199427" y="1831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120260</xdr:rowOff>
    </xdr:from>
    <xdr:ext cx="469744" cy="259045"/>
    <xdr:sp macro="" textlink="">
      <xdr:nvSpPr>
        <xdr:cNvPr id="754" name="n_3mainValue【公民館】&#10;一人当たり面積">
          <a:extLst>
            <a:ext uri="{FF2B5EF4-FFF2-40B4-BE49-F238E27FC236}">
              <a16:creationId xmlns:a16="http://schemas.microsoft.com/office/drawing/2014/main" id="{48F6BD64-872C-4F92-BD68-FB11D06A1B82}"/>
            </a:ext>
          </a:extLst>
        </xdr:cNvPr>
        <xdr:cNvSpPr txBox="1"/>
      </xdr:nvSpPr>
      <xdr:spPr>
        <a:xfrm>
          <a:off x="19310427" y="186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121632</xdr:rowOff>
    </xdr:from>
    <xdr:ext cx="469744" cy="259045"/>
    <xdr:sp macro="" textlink="">
      <xdr:nvSpPr>
        <xdr:cNvPr id="755" name="n_4mainValue【公民館】&#10;一人当たり面積">
          <a:extLst>
            <a:ext uri="{FF2B5EF4-FFF2-40B4-BE49-F238E27FC236}">
              <a16:creationId xmlns:a16="http://schemas.microsoft.com/office/drawing/2014/main" id="{56135AC9-A221-4E74-AB66-FD3BCFBC44EC}"/>
            </a:ext>
          </a:extLst>
        </xdr:cNvPr>
        <xdr:cNvSpPr txBox="1"/>
      </xdr:nvSpPr>
      <xdr:spPr>
        <a:xfrm>
          <a:off x="18421427" y="18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F865759F-B349-4458-ABBD-4EA3A8F0F1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FB303897-BAE3-4928-9B29-0BD6EC1F53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4AF34E93-3415-4DE9-8C08-744B00F7F7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道路の老朽化が進んでいることが伺える。道路については、簡易的な補修により維持しており、今後も減価償却率が高くなることが予想される。保育所及び学校施設（小学校・中学校）については建替え事業が終了したことから、平成２８年度から全国平均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437E93-1F01-4BBA-B01D-3384440BFC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5C5082-C483-4630-8DCB-C74D70E0EA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776954-40CA-415E-848B-84BF713B13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9F362F-05CF-4A60-9961-BAF8D7E3B3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1B4D28-499D-4C3C-87AA-566A24AC10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7B7E078-A2D5-482C-AE31-EDE61158B2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90B228-CEB1-4C99-9F7E-A93F02D8626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654AB1-4C59-4660-AF8F-96555000E5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3193C0-366A-4899-A020-14A2EDB1D4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D94F62-EBEA-4F3A-AFBA-081AEA0A8D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2,363
2,327
665.54
5,922,827
5,807,843
111,583
2,996,599
5,797,319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6F575E-0B3F-44AB-A348-543D074201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FF458A-1B0E-4924-8DF9-3B875E5D88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3D9FD3-B90F-499D-89DF-C391785AB7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773696-2557-45A5-9325-96811A9A77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B1900E-2632-44CD-9D14-D9C3526F63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6FC455-5C1E-42E7-B5A2-FF2C368652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6B38F6-7713-4269-86A9-2B42F04CBF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CBD445-F4C4-4509-B4B8-9915B984A0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D13E0E-0A99-4A98-9D8D-B7A08D870D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931B27-7DE4-4811-A632-5E39243C79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90D9EC-C22B-4520-B02F-E01E545C3B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4E3BCA-9ABA-43CF-9115-3E4619C683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9E5EA0-666C-4D84-9483-5D2084E340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014736-A4F5-4EB4-8421-BADAD00BF7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EB7A99-3B0E-4850-BAD6-1801FA18DB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E0CABC-528F-4255-B07D-58DB0DCF04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1EFF23-74EF-4AA5-96B4-8DA2D75597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0C26E7-0357-4867-A012-940A0B55A0A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5802D4-6121-44B0-BEDE-7108F4F660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4328F7-D3D0-4C9A-A3F4-EACB2B0DA3C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D44627-0D1F-4D49-A145-9F15124FF56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223F7F-8C9F-4247-8041-E573066DD8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CF6809-FBD0-4722-9724-7AFC29F8E8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9F2075-1336-4208-A60A-A8AF29EACC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7EE443-4714-4E79-A1FE-F04A8E5D58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C959502-6316-450C-ADCC-5698A43C8F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D143D1-1E24-4B32-B11F-9D748A77D4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57E30A-6EBE-4475-A8B2-236566132E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560AB2-C312-41A7-8801-F3D3D0043EF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201D7EB-6F1C-443A-8A52-67334388D8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A748899-20F9-4A09-B11C-457AFB2C53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AE957FA-82D4-4AA6-9F85-1AA1859BD1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D8E64EE-393E-4A35-B6FA-BA888A2D12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182EC8B-D702-417F-B9E4-B8D7534891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720E073-2B7D-4B0A-977C-FF5238E538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DABCFDE-FF02-4AA3-BB93-F732D6A60E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370F6A3-57CC-4925-A7FB-5152BEEC6D5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0F26D88-1B23-4D55-ABF7-9B7140746E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8C7749E-7B4F-4BC2-92F3-2834405F01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0BC68E4-1620-47F4-B63F-DE57CF9A8C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B16A9A0-C1D6-403B-81D4-699130AD45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E18C515-F844-42B8-A477-9DC1F30002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EFB14CD-3F61-4861-A82F-C50CFCF7E5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9A2240C-743E-404C-A603-E451F2AA57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336D281-BF7D-4FAD-923B-BEA6F12D95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E0C7BF6-D4AB-4A5C-90F7-0778D09CC2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A328FFE-E588-4462-92BA-DF546827E9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271210F-23A0-46A2-BC6F-A10A3016EC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0281CCB-9F9C-44A3-BE06-A4C7B05D072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5DAE171-8A66-4077-A8DB-A9F336FDA80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ADE17E6C-E7E7-471E-9C80-9AFE04C6924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06D3713-2291-44C2-BD14-66BB70F83F9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E8AA485-5837-4139-8A58-7EC024F13F6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BB88733-CF59-4145-8F8E-01F42F7FF73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B3D7A6D-60BC-407E-A958-E23BE68278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839A3C8-59EC-4573-A0AC-0B58D8F6D11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27DD760-64B5-472A-8D93-A0D2AAD95D6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FB5F4B92-A24E-4E17-AAD2-793EB074135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F64AD78-7270-4F85-A001-FF0A39DA1D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BD89F8E-852C-43B6-9A43-C202FEAD8AB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9849609-6FB8-40F4-9BD8-267BE06DC0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E8EB945-9FEE-48F2-97EF-D7C1630F13DA}"/>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DB95442C-D7A3-4666-8BAF-7824B027B35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9E3C4C0-D6DB-450D-B559-A2A1C278E3C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DB51E3E-4C2F-4F90-B8FF-6FAB1425BA26}"/>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525F6EE1-96D5-456A-B738-0E7AD808AF79}"/>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F5B77E1-A6DE-4686-AFA9-95DC1BDF4428}"/>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4337FC22-2D03-4B74-B2CD-38BE40760C74}"/>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72973BB4-6262-4AB9-BB49-CDEBE99C1DF9}"/>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C4205654-B8C9-48A4-AD81-9FFE8897F54D}"/>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6E555AB8-DC81-42CF-9C84-CA4A044698BC}"/>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4FF0D182-A420-4C75-BDDC-B5E83704E567}"/>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FEF73E8-1B36-4B4D-A960-2E763AD469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38A132B-E713-4E1C-AAC3-9B12C8F7A1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773A5F3-D825-4D8F-B7F7-46E3FAA986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7CBA2B8-359D-4B24-94A9-7EA951E1FD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F3191AE-9216-4907-B232-4D864F74C6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A76BD58A-9242-47C2-B55D-C97AADD291E5}"/>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A30A7156-C5B9-40B4-BC16-70C037C7DC41}"/>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0549706B-74EE-4039-B60F-9F7DE5D44568}"/>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97031C81-80E3-4285-B3E2-30E2048DAEF4}"/>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a:extLst>
            <a:ext uri="{FF2B5EF4-FFF2-40B4-BE49-F238E27FC236}">
              <a16:creationId xmlns:a16="http://schemas.microsoft.com/office/drawing/2014/main" id="{A1DE908C-C77E-41F6-96F0-74C0FFE2F436}"/>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id="{4E55F0D6-F828-4625-AF13-ACFEC9CAA622}"/>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a:extLst>
            <a:ext uri="{FF2B5EF4-FFF2-40B4-BE49-F238E27FC236}">
              <a16:creationId xmlns:a16="http://schemas.microsoft.com/office/drawing/2014/main" id="{3D16E66B-D161-40AB-BADC-EF1B1C53EDA3}"/>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a:extLst>
            <a:ext uri="{FF2B5EF4-FFF2-40B4-BE49-F238E27FC236}">
              <a16:creationId xmlns:a16="http://schemas.microsoft.com/office/drawing/2014/main" id="{E586CEEF-68C8-4AF1-8DAA-02169E77143C}"/>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97" name="楕円 96">
          <a:extLst>
            <a:ext uri="{FF2B5EF4-FFF2-40B4-BE49-F238E27FC236}">
              <a16:creationId xmlns:a16="http://schemas.microsoft.com/office/drawing/2014/main" id="{0E1BA9EC-3D6A-43E1-8291-828D17BE83C6}"/>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98" name="直線コネクタ 97">
          <a:extLst>
            <a:ext uri="{FF2B5EF4-FFF2-40B4-BE49-F238E27FC236}">
              <a16:creationId xmlns:a16="http://schemas.microsoft.com/office/drawing/2014/main" id="{05535534-C7E8-4617-9127-F690E78E0719}"/>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E993DBCB-6E05-4CF7-84DA-BD37E7485D04}"/>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FEC1FD6-85D2-4367-8B49-2FA485648AD2}"/>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10E9FD1D-EFD9-4A81-9299-639E750CB272}"/>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B76D5472-0D62-4C60-A4B9-36B5160D87A9}"/>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a:extLst>
            <a:ext uri="{FF2B5EF4-FFF2-40B4-BE49-F238E27FC236}">
              <a16:creationId xmlns:a16="http://schemas.microsoft.com/office/drawing/2014/main" id="{9156F7A3-C9A4-4CF8-B5EA-CE93763795DB}"/>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4" name="n_2mainValue【体育館・プール】&#10;有形固定資産減価償却率">
          <a:extLst>
            <a:ext uri="{FF2B5EF4-FFF2-40B4-BE49-F238E27FC236}">
              <a16:creationId xmlns:a16="http://schemas.microsoft.com/office/drawing/2014/main" id="{2EFB3C99-5568-476C-9CAE-5D1F7BD7FFF0}"/>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5" name="n_3mainValue【体育館・プール】&#10;有形固定資産減価償却率">
          <a:extLst>
            <a:ext uri="{FF2B5EF4-FFF2-40B4-BE49-F238E27FC236}">
              <a16:creationId xmlns:a16="http://schemas.microsoft.com/office/drawing/2014/main" id="{A4005431-49AE-4407-92FC-DAC5EE5A13AF}"/>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06" name="n_4mainValue【体育館・プール】&#10;有形固定資産減価償却率">
          <a:extLst>
            <a:ext uri="{FF2B5EF4-FFF2-40B4-BE49-F238E27FC236}">
              <a16:creationId xmlns:a16="http://schemas.microsoft.com/office/drawing/2014/main" id="{DD66946F-049C-4AF9-BFAE-FC401DF83B7E}"/>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BB09DC0-38F6-4598-8552-EE91116C95D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8EBEB9B-09A8-4C7E-AEC0-2726D6DD03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28D75A0-0D75-422B-B52D-40E74B23C4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3AF3132-6985-472F-AB57-92913D318C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2961B2F9-3E4A-49D4-BF50-DB3856E1AC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F7EDB73-0643-4A8A-9097-7DDCCC66251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C1B83FFC-5449-4549-A1A6-9D664F924F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B1FD84E2-AEFA-4CF7-8A95-589EE369BC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AD158CCA-A576-41B0-80CA-AAA2C94016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41308EA-AF4F-46A9-8E90-D0DC99BED4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5BD3F74C-B216-4D6A-9D67-674C884C213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C8B33783-2CC9-4707-BC44-DA2E31D46B9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9C4F30F1-DC5F-4261-8F58-DCCBEDFDC4E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9A0A4A6F-D4DC-40C9-BFBF-5D1E32421F2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519EF76D-9896-4572-9E3C-D67B1413BF5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E815A437-9B0A-4259-B9AA-E4B934B4086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3FBD4FA4-2A7A-4D79-AC37-5CB72EDF4EA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44A8409A-6D13-4EB1-AEE5-74360359AA8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F993BC8-42AC-4F34-B474-1A6CBDF655C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AD75607C-81A2-4029-9E42-037ECF7FC44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AEBAC08-6332-4999-B617-53BC821B1B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2012BF47-9FD5-4EA5-B951-5E0122AE4B4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F11E3E8A-AA1F-400B-ACF8-0A67B0568F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510013D8-BFA1-4CA5-A589-819409E6348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8F37ED16-322C-4394-B73B-B145B4F615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EDC588F-E614-4A9E-BE16-0C305F0508B2}"/>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539FCB64-E0F1-4FED-828C-E0ED3ACE9AAD}"/>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F5B5FAB3-3473-4847-ACAC-49E6D2F5ED4B}"/>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641EF098-B297-4A71-8F57-EB6CD2C2D535}"/>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76571B80-D3E4-4F2E-ADFB-3A8ECCFD7335}"/>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1206EB73-C47C-40D6-BFEC-4E97CD08B2E0}"/>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745E8EC5-BE01-47AA-B8AF-B2E00E4797D8}"/>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7C403922-5762-444A-87CE-4B9721910EED}"/>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D49F7334-A4CF-4930-AC70-109838EB52F2}"/>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A7D6BE26-126D-4BEA-8B8F-852491C3BE3A}"/>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7EEDA81F-A508-45E3-8780-7B19629F7DDE}"/>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5255119-83C4-4567-82C1-7D546F2818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A85D05B-4C97-4DE9-968B-88E5AFDB80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F2796F6-B1F8-43EF-90B9-2CAB2F99E3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B6CAFF48-13B6-47B5-B5C8-E6A5227917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62F67B6-4D2D-4094-9DFA-112BDC2050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127508</xdr:rowOff>
    </xdr:from>
    <xdr:to>
      <xdr:col>55</xdr:col>
      <xdr:colOff>50800</xdr:colOff>
      <xdr:row>64</xdr:row>
      <xdr:rowOff>57658</xdr:rowOff>
    </xdr:to>
    <xdr:sp macro="" textlink="">
      <xdr:nvSpPr>
        <xdr:cNvPr id="148" name="楕円 147">
          <a:extLst>
            <a:ext uri="{FF2B5EF4-FFF2-40B4-BE49-F238E27FC236}">
              <a16:creationId xmlns:a16="http://schemas.microsoft.com/office/drawing/2014/main" id="{E8D501B5-426E-45C4-81BF-B630D77467E8}"/>
            </a:ext>
          </a:extLst>
        </xdr:cNvPr>
        <xdr:cNvSpPr/>
      </xdr:nvSpPr>
      <xdr:spPr>
        <a:xfrm>
          <a:off x="104267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42435</xdr:rowOff>
    </xdr:from>
    <xdr:ext cx="469744" cy="259045"/>
    <xdr:sp macro="" textlink="">
      <xdr:nvSpPr>
        <xdr:cNvPr id="149" name="【体育館・プール】&#10;一人当たり面積該当値テキスト">
          <a:extLst>
            <a:ext uri="{FF2B5EF4-FFF2-40B4-BE49-F238E27FC236}">
              <a16:creationId xmlns:a16="http://schemas.microsoft.com/office/drawing/2014/main" id="{B38C675E-BD0E-4BD6-BCB1-677ED8D01E5D}"/>
            </a:ext>
          </a:extLst>
        </xdr:cNvPr>
        <xdr:cNvSpPr txBox="1"/>
      </xdr:nvSpPr>
      <xdr:spPr>
        <a:xfrm>
          <a:off x="10515600" y="1084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128488</xdr:rowOff>
    </xdr:from>
    <xdr:to>
      <xdr:col>50</xdr:col>
      <xdr:colOff>165100</xdr:colOff>
      <xdr:row>64</xdr:row>
      <xdr:rowOff>58638</xdr:rowOff>
    </xdr:to>
    <xdr:sp macro="" textlink="">
      <xdr:nvSpPr>
        <xdr:cNvPr id="150" name="楕円 149">
          <a:extLst>
            <a:ext uri="{FF2B5EF4-FFF2-40B4-BE49-F238E27FC236}">
              <a16:creationId xmlns:a16="http://schemas.microsoft.com/office/drawing/2014/main" id="{351A190D-B923-42A1-8F6F-96094FD504D2}"/>
            </a:ext>
          </a:extLst>
        </xdr:cNvPr>
        <xdr:cNvSpPr/>
      </xdr:nvSpPr>
      <xdr:spPr>
        <a:xfrm>
          <a:off x="9588500" y="109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6858</xdr:rowOff>
    </xdr:from>
    <xdr:to>
      <xdr:col>55</xdr:col>
      <xdr:colOff>0</xdr:colOff>
      <xdr:row>64</xdr:row>
      <xdr:rowOff>7838</xdr:rowOff>
    </xdr:to>
    <xdr:cxnSp macro="">
      <xdr:nvCxnSpPr>
        <xdr:cNvPr id="151" name="直線コネクタ 150">
          <a:extLst>
            <a:ext uri="{FF2B5EF4-FFF2-40B4-BE49-F238E27FC236}">
              <a16:creationId xmlns:a16="http://schemas.microsoft.com/office/drawing/2014/main" id="{DFE0F8D6-922A-4739-9A18-E6B077875FAD}"/>
            </a:ext>
          </a:extLst>
        </xdr:cNvPr>
        <xdr:cNvCxnSpPr/>
      </xdr:nvCxnSpPr>
      <xdr:spPr>
        <a:xfrm flipV="1">
          <a:off x="9639300" y="1097965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131101</xdr:rowOff>
    </xdr:from>
    <xdr:to>
      <xdr:col>46</xdr:col>
      <xdr:colOff>38100</xdr:colOff>
      <xdr:row>64</xdr:row>
      <xdr:rowOff>61251</xdr:rowOff>
    </xdr:to>
    <xdr:sp macro="" textlink="">
      <xdr:nvSpPr>
        <xdr:cNvPr id="152" name="楕円 151">
          <a:extLst>
            <a:ext uri="{FF2B5EF4-FFF2-40B4-BE49-F238E27FC236}">
              <a16:creationId xmlns:a16="http://schemas.microsoft.com/office/drawing/2014/main" id="{AA8880F8-1F92-43B5-83D9-B1784DE9EDF7}"/>
            </a:ext>
          </a:extLst>
        </xdr:cNvPr>
        <xdr:cNvSpPr/>
      </xdr:nvSpPr>
      <xdr:spPr>
        <a:xfrm>
          <a:off x="8699500" y="109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7838</xdr:rowOff>
    </xdr:from>
    <xdr:to>
      <xdr:col>50</xdr:col>
      <xdr:colOff>114300</xdr:colOff>
      <xdr:row>64</xdr:row>
      <xdr:rowOff>10451</xdr:rowOff>
    </xdr:to>
    <xdr:cxnSp macro="">
      <xdr:nvCxnSpPr>
        <xdr:cNvPr id="153" name="直線コネクタ 152">
          <a:extLst>
            <a:ext uri="{FF2B5EF4-FFF2-40B4-BE49-F238E27FC236}">
              <a16:creationId xmlns:a16="http://schemas.microsoft.com/office/drawing/2014/main" id="{238C9E26-2670-4903-B0D5-3608D5E93ECD}"/>
            </a:ext>
          </a:extLst>
        </xdr:cNvPr>
        <xdr:cNvCxnSpPr/>
      </xdr:nvCxnSpPr>
      <xdr:spPr>
        <a:xfrm flipV="1">
          <a:off x="8750300" y="1098063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135019</xdr:rowOff>
    </xdr:from>
    <xdr:to>
      <xdr:col>41</xdr:col>
      <xdr:colOff>101600</xdr:colOff>
      <xdr:row>64</xdr:row>
      <xdr:rowOff>65169</xdr:rowOff>
    </xdr:to>
    <xdr:sp macro="" textlink="">
      <xdr:nvSpPr>
        <xdr:cNvPr id="154" name="楕円 153">
          <a:extLst>
            <a:ext uri="{FF2B5EF4-FFF2-40B4-BE49-F238E27FC236}">
              <a16:creationId xmlns:a16="http://schemas.microsoft.com/office/drawing/2014/main" id="{86FC5C33-B639-419D-B614-8DE1B4C8F11E}"/>
            </a:ext>
          </a:extLst>
        </xdr:cNvPr>
        <xdr:cNvSpPr/>
      </xdr:nvSpPr>
      <xdr:spPr>
        <a:xfrm>
          <a:off x="7810500" y="109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10451</xdr:rowOff>
    </xdr:from>
    <xdr:to>
      <xdr:col>45</xdr:col>
      <xdr:colOff>177800</xdr:colOff>
      <xdr:row>64</xdr:row>
      <xdr:rowOff>14369</xdr:rowOff>
    </xdr:to>
    <xdr:cxnSp macro="">
      <xdr:nvCxnSpPr>
        <xdr:cNvPr id="155" name="直線コネクタ 154">
          <a:extLst>
            <a:ext uri="{FF2B5EF4-FFF2-40B4-BE49-F238E27FC236}">
              <a16:creationId xmlns:a16="http://schemas.microsoft.com/office/drawing/2014/main" id="{3C3C8D43-1E19-4C7E-B335-35D62748977A}"/>
            </a:ext>
          </a:extLst>
        </xdr:cNvPr>
        <xdr:cNvCxnSpPr/>
      </xdr:nvCxnSpPr>
      <xdr:spPr>
        <a:xfrm flipV="1">
          <a:off x="7861300" y="1098325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136978</xdr:rowOff>
    </xdr:from>
    <xdr:to>
      <xdr:col>36</xdr:col>
      <xdr:colOff>165100</xdr:colOff>
      <xdr:row>64</xdr:row>
      <xdr:rowOff>67128</xdr:rowOff>
    </xdr:to>
    <xdr:sp macro="" textlink="">
      <xdr:nvSpPr>
        <xdr:cNvPr id="156" name="楕円 155">
          <a:extLst>
            <a:ext uri="{FF2B5EF4-FFF2-40B4-BE49-F238E27FC236}">
              <a16:creationId xmlns:a16="http://schemas.microsoft.com/office/drawing/2014/main" id="{00978D05-C09F-47B3-8F60-7452178BA3F1}"/>
            </a:ext>
          </a:extLst>
        </xdr:cNvPr>
        <xdr:cNvSpPr/>
      </xdr:nvSpPr>
      <xdr:spPr>
        <a:xfrm>
          <a:off x="6921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14369</xdr:rowOff>
    </xdr:from>
    <xdr:to>
      <xdr:col>41</xdr:col>
      <xdr:colOff>50800</xdr:colOff>
      <xdr:row>64</xdr:row>
      <xdr:rowOff>16328</xdr:rowOff>
    </xdr:to>
    <xdr:cxnSp macro="">
      <xdr:nvCxnSpPr>
        <xdr:cNvPr id="157" name="直線コネクタ 156">
          <a:extLst>
            <a:ext uri="{FF2B5EF4-FFF2-40B4-BE49-F238E27FC236}">
              <a16:creationId xmlns:a16="http://schemas.microsoft.com/office/drawing/2014/main" id="{E746B479-DCDE-4853-8528-552050845BFE}"/>
            </a:ext>
          </a:extLst>
        </xdr:cNvPr>
        <xdr:cNvCxnSpPr/>
      </xdr:nvCxnSpPr>
      <xdr:spPr>
        <a:xfrm flipV="1">
          <a:off x="6972300" y="109871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E8BCE41B-1D76-491F-B79A-C7CB9E706E36}"/>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A9C62AA7-B288-48AF-B3EE-A8E8F1CC33FA}"/>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634636B3-362E-4DA4-8520-8A53B04C3D9D}"/>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C1257E69-C259-4018-8FF7-5A3162E3510B}"/>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49765</xdr:rowOff>
    </xdr:from>
    <xdr:ext cx="469744" cy="259045"/>
    <xdr:sp macro="" textlink="">
      <xdr:nvSpPr>
        <xdr:cNvPr id="162" name="n_1mainValue【体育館・プール】&#10;一人当たり面積">
          <a:extLst>
            <a:ext uri="{FF2B5EF4-FFF2-40B4-BE49-F238E27FC236}">
              <a16:creationId xmlns:a16="http://schemas.microsoft.com/office/drawing/2014/main" id="{9A0480EB-4630-45BD-BBC7-B0B2587FA021}"/>
            </a:ext>
          </a:extLst>
        </xdr:cNvPr>
        <xdr:cNvSpPr txBox="1"/>
      </xdr:nvSpPr>
      <xdr:spPr>
        <a:xfrm>
          <a:off x="9391727" y="1102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52378</xdr:rowOff>
    </xdr:from>
    <xdr:ext cx="469744" cy="259045"/>
    <xdr:sp macro="" textlink="">
      <xdr:nvSpPr>
        <xdr:cNvPr id="163" name="n_2mainValue【体育館・プール】&#10;一人当たり面積">
          <a:extLst>
            <a:ext uri="{FF2B5EF4-FFF2-40B4-BE49-F238E27FC236}">
              <a16:creationId xmlns:a16="http://schemas.microsoft.com/office/drawing/2014/main" id="{69AA3CAD-E178-4249-B365-B6AF658FFC63}"/>
            </a:ext>
          </a:extLst>
        </xdr:cNvPr>
        <xdr:cNvSpPr txBox="1"/>
      </xdr:nvSpPr>
      <xdr:spPr>
        <a:xfrm>
          <a:off x="8515427" y="110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56296</xdr:rowOff>
    </xdr:from>
    <xdr:ext cx="469744" cy="259045"/>
    <xdr:sp macro="" textlink="">
      <xdr:nvSpPr>
        <xdr:cNvPr id="164" name="n_3mainValue【体育館・プール】&#10;一人当たり面積">
          <a:extLst>
            <a:ext uri="{FF2B5EF4-FFF2-40B4-BE49-F238E27FC236}">
              <a16:creationId xmlns:a16="http://schemas.microsoft.com/office/drawing/2014/main" id="{F3DF2692-E0D6-4056-B586-3C8F44080134}"/>
            </a:ext>
          </a:extLst>
        </xdr:cNvPr>
        <xdr:cNvSpPr txBox="1"/>
      </xdr:nvSpPr>
      <xdr:spPr>
        <a:xfrm>
          <a:off x="7626427" y="110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58255</xdr:rowOff>
    </xdr:from>
    <xdr:ext cx="469744" cy="259045"/>
    <xdr:sp macro="" textlink="">
      <xdr:nvSpPr>
        <xdr:cNvPr id="165" name="n_4mainValue【体育館・プール】&#10;一人当たり面積">
          <a:extLst>
            <a:ext uri="{FF2B5EF4-FFF2-40B4-BE49-F238E27FC236}">
              <a16:creationId xmlns:a16="http://schemas.microsoft.com/office/drawing/2014/main" id="{798BA990-5082-4955-A569-886B337274DC}"/>
            </a:ext>
          </a:extLst>
        </xdr:cNvPr>
        <xdr:cNvSpPr txBox="1"/>
      </xdr:nvSpPr>
      <xdr:spPr>
        <a:xfrm>
          <a:off x="6737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BEA88BB1-E35A-4C4F-90ED-7E5271126F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1132D801-F7E0-419B-B213-F91D9F6578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C45E1C5C-FBC8-4114-BAC9-73DED2A3F3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F992362C-18DD-4D76-A4D5-3A6F940E46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661F951E-7D5F-45D8-86ED-B0E8249CD7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712D47B2-4E9E-495E-B94C-BFBCAAE849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45F0BDB9-898E-423E-9387-86A33CC581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6E49CA89-F5A3-4629-9299-3A2D4BF65C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F201393E-2F38-4175-9B95-2AC8FB5E86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B1504D1-0DB3-4BC1-954B-0888A95D75D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6F0A1A76-1C6E-4272-A36E-F8B0E218FC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87F80CE3-3639-41EA-AC88-45330E97DB8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6AF2191D-009F-44DA-8365-D2F3D0B775E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19CE633E-DA46-418C-91AA-3D793A483D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838D2618-FC33-40E4-BCDE-13D1D38B8AB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5FB82CF3-B198-4634-A70F-83716CCF4D3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B162AC5B-B56C-4212-B5DA-6858E7B59CA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7FD90585-4B68-4B9E-A952-8D236A417E6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BF0E7CE8-EF5D-45DB-A270-E5AFCB0ED21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3A2CC03-EDC6-42FD-B467-2776CFF892F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6989D4D1-A270-42FF-8222-115922BD748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DAEB8FC1-04C3-403C-A8A6-EBA4E5AE6A8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3E6AB1B6-CB0E-446A-8C40-4227268013A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87D1B9C8-EB4E-484A-AE23-F72EAC2765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BF0D6FBE-5193-43B0-A27C-0F861C7A77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1E72A423-1944-44CF-AFC0-A28C46F8DC85}"/>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1E602A07-8AE8-40F8-BDE0-4FF663BD80B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EE4C8A41-164A-458F-A8D1-96DDE292779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04C7F3B8-AB27-4C0F-B86A-0E09183816EF}"/>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CE34416C-23B8-4AE1-A2BE-0271E6B8CCBD}"/>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9833000B-33F0-45DC-86C0-BA73B3A15B85}"/>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55E30E48-3DCD-49F5-AB80-41BAD792EAD5}"/>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49312C0C-6EDD-4C01-BD24-CCE6875A67C9}"/>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AD04CA88-62B0-4EB1-AC7A-A143D3E5E5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2DDD58F0-F9E6-4FBC-99AD-7E2B96DAEC99}"/>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9D0745BC-530A-4CCA-9FDB-082C7D16648F}"/>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C49780F-A82E-4390-9C00-5EA16853F8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5EA94F0-D126-48A7-87F0-FDF4613980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6BD6415-88C4-43E9-B9FF-80C6E603AB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EFC49AE-EAAE-409D-A49B-A83DF3F93C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58A362EF-98D5-4C93-9B20-73FE1C2AC4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207" name="楕円 206">
          <a:extLst>
            <a:ext uri="{FF2B5EF4-FFF2-40B4-BE49-F238E27FC236}">
              <a16:creationId xmlns:a16="http://schemas.microsoft.com/office/drawing/2014/main" id="{C7E9D1F5-6561-47EB-88BA-68FA49020E44}"/>
            </a:ext>
          </a:extLst>
        </xdr:cNvPr>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2522AAF9-9EE9-4E45-97BF-AD9C1C32F7F7}"/>
            </a:ext>
          </a:extLst>
        </xdr:cNvPr>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137523</xdr:rowOff>
    </xdr:from>
    <xdr:to>
      <xdr:col>20</xdr:col>
      <xdr:colOff>38100</xdr:colOff>
      <xdr:row>82</xdr:row>
      <xdr:rowOff>67673</xdr:rowOff>
    </xdr:to>
    <xdr:sp macro="" textlink="">
      <xdr:nvSpPr>
        <xdr:cNvPr id="209" name="楕円 208">
          <a:extLst>
            <a:ext uri="{FF2B5EF4-FFF2-40B4-BE49-F238E27FC236}">
              <a16:creationId xmlns:a16="http://schemas.microsoft.com/office/drawing/2014/main" id="{15CDB9C0-E7E4-4069-A25C-42E2697FEE94}"/>
            </a:ext>
          </a:extLst>
        </xdr:cNvPr>
        <xdr:cNvSpPr/>
      </xdr:nvSpPr>
      <xdr:spPr>
        <a:xfrm>
          <a:off x="3746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16873</xdr:rowOff>
    </xdr:from>
    <xdr:to>
      <xdr:col>24</xdr:col>
      <xdr:colOff>63500</xdr:colOff>
      <xdr:row>82</xdr:row>
      <xdr:rowOff>70757</xdr:rowOff>
    </xdr:to>
    <xdr:cxnSp macro="">
      <xdr:nvCxnSpPr>
        <xdr:cNvPr id="210" name="直線コネクタ 209">
          <a:extLst>
            <a:ext uri="{FF2B5EF4-FFF2-40B4-BE49-F238E27FC236}">
              <a16:creationId xmlns:a16="http://schemas.microsoft.com/office/drawing/2014/main" id="{82A03D79-CA15-4571-9F0E-B9C6B01F9E6F}"/>
            </a:ext>
          </a:extLst>
        </xdr:cNvPr>
        <xdr:cNvCxnSpPr/>
      </xdr:nvCxnSpPr>
      <xdr:spPr>
        <a:xfrm>
          <a:off x="3797300" y="140757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211" name="楕円 210">
          <a:extLst>
            <a:ext uri="{FF2B5EF4-FFF2-40B4-BE49-F238E27FC236}">
              <a16:creationId xmlns:a16="http://schemas.microsoft.com/office/drawing/2014/main" id="{3D1CC7D8-BCFC-4707-9DD5-0766A4AAF044}"/>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16873</xdr:rowOff>
    </xdr:to>
    <xdr:cxnSp macro="">
      <xdr:nvCxnSpPr>
        <xdr:cNvPr id="212" name="直線コネクタ 211">
          <a:extLst>
            <a:ext uri="{FF2B5EF4-FFF2-40B4-BE49-F238E27FC236}">
              <a16:creationId xmlns:a16="http://schemas.microsoft.com/office/drawing/2014/main" id="{4E2479E3-878B-48E2-858F-46B313C43C0C}"/>
            </a:ext>
          </a:extLst>
        </xdr:cNvPr>
        <xdr:cNvCxnSpPr/>
      </xdr:nvCxnSpPr>
      <xdr:spPr>
        <a:xfrm>
          <a:off x="2908300" y="140284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13" name="楕円 212">
          <a:extLst>
            <a:ext uri="{FF2B5EF4-FFF2-40B4-BE49-F238E27FC236}">
              <a16:creationId xmlns:a16="http://schemas.microsoft.com/office/drawing/2014/main" id="{6211854E-8FE9-4AEA-81CA-40458AC2A059}"/>
            </a:ext>
          </a:extLst>
        </xdr:cNvPr>
        <xdr:cNvSpPr/>
      </xdr:nvSpPr>
      <xdr:spPr>
        <a:xfrm>
          <a:off x="1968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81</xdr:row>
      <xdr:rowOff>140970</xdr:rowOff>
    </xdr:to>
    <xdr:cxnSp macro="">
      <xdr:nvCxnSpPr>
        <xdr:cNvPr id="214" name="直線コネクタ 213">
          <a:extLst>
            <a:ext uri="{FF2B5EF4-FFF2-40B4-BE49-F238E27FC236}">
              <a16:creationId xmlns:a16="http://schemas.microsoft.com/office/drawing/2014/main" id="{CC37FE45-D4EB-496A-9BFA-4170A65C31E4}"/>
            </a:ext>
          </a:extLst>
        </xdr:cNvPr>
        <xdr:cNvCxnSpPr/>
      </xdr:nvCxnSpPr>
      <xdr:spPr>
        <a:xfrm>
          <a:off x="2019300" y="139892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111398</xdr:rowOff>
    </xdr:from>
    <xdr:to>
      <xdr:col>6</xdr:col>
      <xdr:colOff>38100</xdr:colOff>
      <xdr:row>81</xdr:row>
      <xdr:rowOff>41548</xdr:rowOff>
    </xdr:to>
    <xdr:sp macro="" textlink="">
      <xdr:nvSpPr>
        <xdr:cNvPr id="215" name="楕円 214">
          <a:extLst>
            <a:ext uri="{FF2B5EF4-FFF2-40B4-BE49-F238E27FC236}">
              <a16:creationId xmlns:a16="http://schemas.microsoft.com/office/drawing/2014/main" id="{97474056-F914-4C1A-842F-26340F63339C}"/>
            </a:ext>
          </a:extLst>
        </xdr:cNvPr>
        <xdr:cNvSpPr/>
      </xdr:nvSpPr>
      <xdr:spPr>
        <a:xfrm>
          <a:off x="1079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162198</xdr:rowOff>
    </xdr:from>
    <xdr:to>
      <xdr:col>10</xdr:col>
      <xdr:colOff>114300</xdr:colOff>
      <xdr:row>81</xdr:row>
      <xdr:rowOff>101781</xdr:rowOff>
    </xdr:to>
    <xdr:cxnSp macro="">
      <xdr:nvCxnSpPr>
        <xdr:cNvPr id="216" name="直線コネクタ 215">
          <a:extLst>
            <a:ext uri="{FF2B5EF4-FFF2-40B4-BE49-F238E27FC236}">
              <a16:creationId xmlns:a16="http://schemas.microsoft.com/office/drawing/2014/main" id="{44E43686-9C4C-4B7E-8777-73075B206290}"/>
            </a:ext>
          </a:extLst>
        </xdr:cNvPr>
        <xdr:cNvCxnSpPr/>
      </xdr:nvCxnSpPr>
      <xdr:spPr>
        <a:xfrm>
          <a:off x="1130300" y="138781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CCD55721-861E-4F0B-BC6E-2D4EC967BD0B}"/>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BF46D07F-3219-4E83-ACC0-F54600219AE8}"/>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9647CD95-97D3-415A-8D4E-2D10017EF531}"/>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6D5F7BBC-6A9C-4A88-B3A5-883E40450FFB}"/>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84200</xdr:rowOff>
    </xdr:from>
    <xdr:ext cx="405111" cy="259045"/>
    <xdr:sp macro="" textlink="">
      <xdr:nvSpPr>
        <xdr:cNvPr id="221" name="n_1mainValue【福祉施設】&#10;有形固定資産減価償却率">
          <a:extLst>
            <a:ext uri="{FF2B5EF4-FFF2-40B4-BE49-F238E27FC236}">
              <a16:creationId xmlns:a16="http://schemas.microsoft.com/office/drawing/2014/main" id="{9B5823B2-7E0D-4930-9DE7-2A954BDA4F48}"/>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22" name="n_2mainValue【福祉施設】&#10;有形固定資産減価償却率">
          <a:extLst>
            <a:ext uri="{FF2B5EF4-FFF2-40B4-BE49-F238E27FC236}">
              <a16:creationId xmlns:a16="http://schemas.microsoft.com/office/drawing/2014/main" id="{F8D06192-F2FB-49F7-AEB8-2EBB998125F2}"/>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23" name="n_3mainValue【福祉施設】&#10;有形固定資産減価償却率">
          <a:extLst>
            <a:ext uri="{FF2B5EF4-FFF2-40B4-BE49-F238E27FC236}">
              <a16:creationId xmlns:a16="http://schemas.microsoft.com/office/drawing/2014/main" id="{F484F944-FC3F-499A-92E0-5577864E972D}"/>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58075</xdr:rowOff>
    </xdr:from>
    <xdr:ext cx="405111" cy="259045"/>
    <xdr:sp macro="" textlink="">
      <xdr:nvSpPr>
        <xdr:cNvPr id="224" name="n_4mainValue【福祉施設】&#10;有形固定資産減価償却率">
          <a:extLst>
            <a:ext uri="{FF2B5EF4-FFF2-40B4-BE49-F238E27FC236}">
              <a16:creationId xmlns:a16="http://schemas.microsoft.com/office/drawing/2014/main" id="{5FAFB364-F958-405E-8DC8-F0C971CCDCCA}"/>
            </a:ext>
          </a:extLst>
        </xdr:cNvPr>
        <xdr:cNvSpPr txBox="1"/>
      </xdr:nvSpPr>
      <xdr:spPr>
        <a:xfrm>
          <a:off x="927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3CB8F105-D0EF-4BBC-B6FE-B0A03AD512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417679A6-FE24-406E-9C6F-4313211C1B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548C8F4-5632-4AB3-80BE-D3496B8B10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7BECEC88-F724-4E55-96CC-C94F2FA76F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36B6145C-A6F0-4019-838A-88BDF408E8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73E683C-5417-4155-A43E-860A10C487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FBBBD78B-D328-420F-802D-0EAF736CE7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D4CFCA26-AFA7-4188-B516-CB79CE2778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7B49365D-1C20-4FCA-88F8-CB4BB52356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C983EB84-9FD4-4EDD-B63B-5B931E6525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D4C14D31-ACD2-4934-8BC3-2999487B269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F2D269B0-E252-4E4B-9FEB-9B6179B387C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C64B8E43-E7B2-475A-8513-1CDF0BD67E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58263B03-52D5-4556-BA2B-6738145966F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B8AF01EC-DE36-4853-A656-0E4C93E00FA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F423BA36-E48A-4F80-AA56-1BCEEBC6E6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BA8D5EC5-06CC-4D7D-85B8-2CB31645F83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2B1607D0-170F-467D-BA9E-4AFC7CBDD29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9F45EB88-0251-4D59-B3E0-439BDDE643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68642479-45A0-44A5-AD9B-86F3925BD78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58240798-2322-4340-B9BB-D46E46392F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1E1ABC81-F1C2-4237-BCD1-45B6D15D5B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73380AB7-04D8-4762-BCB5-05DC4F9C40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55D7F2DA-0CD0-492E-B865-4B63CE7BDC96}"/>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117CDA98-4EFA-4FB9-9B1B-6FCF7B85A6FD}"/>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4F946244-026E-4390-A669-DEEFF21DC5BB}"/>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5B3C8678-C4E1-462B-ABB7-5A5C04FF14A4}"/>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34623337-5DF5-4AA4-BBE6-43B5D80ED468}"/>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D9CB7719-5E89-4044-9078-6C1E487227BE}"/>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BBA415FD-62AE-44C3-B51D-97936C964A14}"/>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A837CF0-8E74-4FFD-9AF7-F24900387F07}"/>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DAA8EF55-F2D7-4218-A087-898A3F4C2F14}"/>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26FDA787-0CA9-44B4-9079-AA5BDFC34276}"/>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A65A25FE-7F49-4D9E-83ED-73CF47DAF48A}"/>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71B9E0F-4166-451A-B6F9-490467900B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7CF2A34-A6AD-476D-A5E3-40AD1749FBB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4F75AF1-9C16-4EAA-8629-97E8B75088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4A6DD38-8F1C-49AF-B3FC-14268C6579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AD85CB3-2096-4336-A9AE-FE9A95B2C4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73406</xdr:rowOff>
    </xdr:from>
    <xdr:to>
      <xdr:col>55</xdr:col>
      <xdr:colOff>50800</xdr:colOff>
      <xdr:row>86</xdr:row>
      <xdr:rowOff>3556</xdr:rowOff>
    </xdr:to>
    <xdr:sp macro="" textlink="">
      <xdr:nvSpPr>
        <xdr:cNvPr id="264" name="楕円 263">
          <a:extLst>
            <a:ext uri="{FF2B5EF4-FFF2-40B4-BE49-F238E27FC236}">
              <a16:creationId xmlns:a16="http://schemas.microsoft.com/office/drawing/2014/main" id="{D5D69610-01CE-44B4-86CE-FC7BAD874217}"/>
            </a:ext>
          </a:extLst>
        </xdr:cNvPr>
        <xdr:cNvSpPr/>
      </xdr:nvSpPr>
      <xdr:spPr>
        <a:xfrm>
          <a:off x="104267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51833</xdr:rowOff>
    </xdr:from>
    <xdr:ext cx="469744" cy="259045"/>
    <xdr:sp macro="" textlink="">
      <xdr:nvSpPr>
        <xdr:cNvPr id="265" name="【福祉施設】&#10;一人当たり面積該当値テキスト">
          <a:extLst>
            <a:ext uri="{FF2B5EF4-FFF2-40B4-BE49-F238E27FC236}">
              <a16:creationId xmlns:a16="http://schemas.microsoft.com/office/drawing/2014/main" id="{FB4951C7-5095-46FF-AD8F-44590D52DD88}"/>
            </a:ext>
          </a:extLst>
        </xdr:cNvPr>
        <xdr:cNvSpPr txBox="1"/>
      </xdr:nvSpPr>
      <xdr:spPr>
        <a:xfrm>
          <a:off x="10515600"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266" name="楕円 265">
          <a:extLst>
            <a:ext uri="{FF2B5EF4-FFF2-40B4-BE49-F238E27FC236}">
              <a16:creationId xmlns:a16="http://schemas.microsoft.com/office/drawing/2014/main" id="{157F1AAC-BB0B-4B6F-9072-DC9DD252615F}"/>
            </a:ext>
          </a:extLst>
        </xdr:cNvPr>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124206</xdr:rowOff>
    </xdr:from>
    <xdr:to>
      <xdr:col>55</xdr:col>
      <xdr:colOff>0</xdr:colOff>
      <xdr:row>85</xdr:row>
      <xdr:rowOff>125730</xdr:rowOff>
    </xdr:to>
    <xdr:cxnSp macro="">
      <xdr:nvCxnSpPr>
        <xdr:cNvPr id="267" name="直線コネクタ 266">
          <a:extLst>
            <a:ext uri="{FF2B5EF4-FFF2-40B4-BE49-F238E27FC236}">
              <a16:creationId xmlns:a16="http://schemas.microsoft.com/office/drawing/2014/main" id="{1BD0411C-42FE-435B-9935-1C21292DEFDF}"/>
            </a:ext>
          </a:extLst>
        </xdr:cNvPr>
        <xdr:cNvCxnSpPr/>
      </xdr:nvCxnSpPr>
      <xdr:spPr>
        <a:xfrm flipV="1">
          <a:off x="9639300" y="146974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31114</xdr:rowOff>
    </xdr:from>
    <xdr:to>
      <xdr:col>46</xdr:col>
      <xdr:colOff>38100</xdr:colOff>
      <xdr:row>84</xdr:row>
      <xdr:rowOff>132714</xdr:rowOff>
    </xdr:to>
    <xdr:sp macro="" textlink="">
      <xdr:nvSpPr>
        <xdr:cNvPr id="268" name="楕円 267">
          <a:extLst>
            <a:ext uri="{FF2B5EF4-FFF2-40B4-BE49-F238E27FC236}">
              <a16:creationId xmlns:a16="http://schemas.microsoft.com/office/drawing/2014/main" id="{71A9D058-F5BD-4D3E-94BB-402F1B70A4A5}"/>
            </a:ext>
          </a:extLst>
        </xdr:cNvPr>
        <xdr:cNvSpPr/>
      </xdr:nvSpPr>
      <xdr:spPr>
        <a:xfrm>
          <a:off x="8699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81914</xdr:rowOff>
    </xdr:from>
    <xdr:to>
      <xdr:col>50</xdr:col>
      <xdr:colOff>114300</xdr:colOff>
      <xdr:row>85</xdr:row>
      <xdr:rowOff>125730</xdr:rowOff>
    </xdr:to>
    <xdr:cxnSp macro="">
      <xdr:nvCxnSpPr>
        <xdr:cNvPr id="269" name="直線コネクタ 268">
          <a:extLst>
            <a:ext uri="{FF2B5EF4-FFF2-40B4-BE49-F238E27FC236}">
              <a16:creationId xmlns:a16="http://schemas.microsoft.com/office/drawing/2014/main" id="{218424BE-2F9D-4172-A2B0-64EFBADA38AC}"/>
            </a:ext>
          </a:extLst>
        </xdr:cNvPr>
        <xdr:cNvCxnSpPr/>
      </xdr:nvCxnSpPr>
      <xdr:spPr>
        <a:xfrm>
          <a:off x="8750300" y="14483714"/>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43307</xdr:rowOff>
    </xdr:from>
    <xdr:to>
      <xdr:col>41</xdr:col>
      <xdr:colOff>101600</xdr:colOff>
      <xdr:row>84</xdr:row>
      <xdr:rowOff>144907</xdr:rowOff>
    </xdr:to>
    <xdr:sp macro="" textlink="">
      <xdr:nvSpPr>
        <xdr:cNvPr id="270" name="楕円 269">
          <a:extLst>
            <a:ext uri="{FF2B5EF4-FFF2-40B4-BE49-F238E27FC236}">
              <a16:creationId xmlns:a16="http://schemas.microsoft.com/office/drawing/2014/main" id="{9FFF2E20-1853-415D-A4A4-1523B6E0E8BE}"/>
            </a:ext>
          </a:extLst>
        </xdr:cNvPr>
        <xdr:cNvSpPr/>
      </xdr:nvSpPr>
      <xdr:spPr>
        <a:xfrm>
          <a:off x="7810500" y="14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81914</xdr:rowOff>
    </xdr:from>
    <xdr:to>
      <xdr:col>45</xdr:col>
      <xdr:colOff>177800</xdr:colOff>
      <xdr:row>84</xdr:row>
      <xdr:rowOff>94107</xdr:rowOff>
    </xdr:to>
    <xdr:cxnSp macro="">
      <xdr:nvCxnSpPr>
        <xdr:cNvPr id="271" name="直線コネクタ 270">
          <a:extLst>
            <a:ext uri="{FF2B5EF4-FFF2-40B4-BE49-F238E27FC236}">
              <a16:creationId xmlns:a16="http://schemas.microsoft.com/office/drawing/2014/main" id="{6986A6B9-7C57-4B02-904E-56D34111323B}"/>
            </a:ext>
          </a:extLst>
        </xdr:cNvPr>
        <xdr:cNvCxnSpPr/>
      </xdr:nvCxnSpPr>
      <xdr:spPr>
        <a:xfrm flipV="1">
          <a:off x="7861300" y="14483714"/>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62357</xdr:rowOff>
    </xdr:from>
    <xdr:to>
      <xdr:col>36</xdr:col>
      <xdr:colOff>165100</xdr:colOff>
      <xdr:row>84</xdr:row>
      <xdr:rowOff>163957</xdr:rowOff>
    </xdr:to>
    <xdr:sp macro="" textlink="">
      <xdr:nvSpPr>
        <xdr:cNvPr id="272" name="楕円 271">
          <a:extLst>
            <a:ext uri="{FF2B5EF4-FFF2-40B4-BE49-F238E27FC236}">
              <a16:creationId xmlns:a16="http://schemas.microsoft.com/office/drawing/2014/main" id="{79103BFA-E8E1-4150-A037-06C653F00969}"/>
            </a:ext>
          </a:extLst>
        </xdr:cNvPr>
        <xdr:cNvSpPr/>
      </xdr:nvSpPr>
      <xdr:spPr>
        <a:xfrm>
          <a:off x="6921500" y="144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94107</xdr:rowOff>
    </xdr:from>
    <xdr:to>
      <xdr:col>41</xdr:col>
      <xdr:colOff>50800</xdr:colOff>
      <xdr:row>84</xdr:row>
      <xdr:rowOff>113157</xdr:rowOff>
    </xdr:to>
    <xdr:cxnSp macro="">
      <xdr:nvCxnSpPr>
        <xdr:cNvPr id="273" name="直線コネクタ 272">
          <a:extLst>
            <a:ext uri="{FF2B5EF4-FFF2-40B4-BE49-F238E27FC236}">
              <a16:creationId xmlns:a16="http://schemas.microsoft.com/office/drawing/2014/main" id="{3B576029-AFE4-4D30-83A7-AEC01458E074}"/>
            </a:ext>
          </a:extLst>
        </xdr:cNvPr>
        <xdr:cNvCxnSpPr/>
      </xdr:nvCxnSpPr>
      <xdr:spPr>
        <a:xfrm flipV="1">
          <a:off x="6972300" y="1449590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9BEC83A2-D825-4568-8832-BC2EB916438C}"/>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3B0C4B50-ECAE-4540-B579-D3F4B8BE228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D08003BD-5D48-4820-90C3-1F61CD54F558}"/>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FD04B02C-08D7-4AD4-95BF-84F25F738DD9}"/>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278" name="n_1mainValue【福祉施設】&#10;一人当たり面積">
          <a:extLst>
            <a:ext uri="{FF2B5EF4-FFF2-40B4-BE49-F238E27FC236}">
              <a16:creationId xmlns:a16="http://schemas.microsoft.com/office/drawing/2014/main" id="{7BBEC73A-D1E4-4D20-8C5A-CA43832AA1AA}"/>
            </a:ext>
          </a:extLst>
        </xdr:cNvPr>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149241</xdr:rowOff>
    </xdr:from>
    <xdr:ext cx="469744" cy="259045"/>
    <xdr:sp macro="" textlink="">
      <xdr:nvSpPr>
        <xdr:cNvPr id="279" name="n_2mainValue【福祉施設】&#10;一人当たり面積">
          <a:extLst>
            <a:ext uri="{FF2B5EF4-FFF2-40B4-BE49-F238E27FC236}">
              <a16:creationId xmlns:a16="http://schemas.microsoft.com/office/drawing/2014/main" id="{D3D9D850-D334-489E-9187-9241C2846275}"/>
            </a:ext>
          </a:extLst>
        </xdr:cNvPr>
        <xdr:cNvSpPr txBox="1"/>
      </xdr:nvSpPr>
      <xdr:spPr>
        <a:xfrm>
          <a:off x="85154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161434</xdr:rowOff>
    </xdr:from>
    <xdr:ext cx="469744" cy="259045"/>
    <xdr:sp macro="" textlink="">
      <xdr:nvSpPr>
        <xdr:cNvPr id="280" name="n_3mainValue【福祉施設】&#10;一人当たり面積">
          <a:extLst>
            <a:ext uri="{FF2B5EF4-FFF2-40B4-BE49-F238E27FC236}">
              <a16:creationId xmlns:a16="http://schemas.microsoft.com/office/drawing/2014/main" id="{1D320B05-2637-4991-8574-EF950E65ACA7}"/>
            </a:ext>
          </a:extLst>
        </xdr:cNvPr>
        <xdr:cNvSpPr txBox="1"/>
      </xdr:nvSpPr>
      <xdr:spPr>
        <a:xfrm>
          <a:off x="7626427" y="142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9034</xdr:rowOff>
    </xdr:from>
    <xdr:ext cx="469744" cy="259045"/>
    <xdr:sp macro="" textlink="">
      <xdr:nvSpPr>
        <xdr:cNvPr id="281" name="n_4mainValue【福祉施設】&#10;一人当たり面積">
          <a:extLst>
            <a:ext uri="{FF2B5EF4-FFF2-40B4-BE49-F238E27FC236}">
              <a16:creationId xmlns:a16="http://schemas.microsoft.com/office/drawing/2014/main" id="{83EFB03D-744F-4D55-8DD1-F899B59698DE}"/>
            </a:ext>
          </a:extLst>
        </xdr:cNvPr>
        <xdr:cNvSpPr txBox="1"/>
      </xdr:nvSpPr>
      <xdr:spPr>
        <a:xfrm>
          <a:off x="6737427" y="142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59F07DB6-FE0D-4055-8750-FA7BC749F2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28FE5999-2128-4F53-BA78-34E3306E84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A0D4C79-0A02-4981-B553-62C85B9AB6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75015D63-EAE1-47EE-8276-BDC9EEE5D8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BE72E8BE-6DFF-43E5-8FD9-A40B48C90F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67CEB074-DE00-476C-A2FA-4AA8399D01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48E572BA-1ECE-4DA7-B789-494C77F826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31A89D7-88C2-49DD-8F76-FABDABE18B9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E7DDFE67-5253-4D3C-ADC3-DB5157E505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69C668B9-B201-4DA7-928B-9F0F593C5A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9B7D2B94-6899-4E58-BB3C-069F0847DB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92F77962-CD0C-425E-B28F-A62E47CC7B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8EB284BC-8D65-4A44-B63C-26CAD730C7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B36CA450-FEBD-466C-B2AF-E34D6E90AD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E18DBBD8-A78B-45BF-8D74-4430FC856E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C4864AE6-921E-4C28-AFB0-1D0582C796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74585E6F-CDD3-4FC0-A94A-CB63EA36A5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3654ABA5-8876-4B4F-B6E5-5DE46CBB3B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70AED4E0-1480-4CDB-9206-896629E480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3656B989-E84A-4843-AF5D-6A7E15DD2A1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C86C84B-9E58-4703-9556-718370F310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E2FED494-234D-4BD2-B901-8FBFEE737E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161C7647-A3E0-41BF-BE01-E861CADC73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DF5C1F7-FA12-4EB0-B078-229CE22A80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87DB8886-54C5-45E7-8ADC-0703E6942C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4D67FE07-C175-4355-B241-C187A24F65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A6587BB7-4DC4-41C3-8E42-58CB834D661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23EE0685-EC6B-451D-BBD8-F0C3377134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5AB44577-28F1-4124-B76D-DEF70FBCCB5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E555043E-4BF4-4693-B792-B1596AE4F3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37754EC-7B82-47AE-8B0A-87AC57AE341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B37B510E-1FA4-4977-AE87-8240082DD1D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4D701F84-7302-49F0-9F5A-46C99F57B4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87A95523-701B-4E53-81F6-DE82C0503AE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80B1C03D-E63E-4D65-89EC-8E06664258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323A2C69-EBDC-4200-A83D-571B206CCA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B99919F4-E627-490D-AB73-15B46BC132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1CCF0730-EB98-476A-B295-1E1E457919B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E9C69BDC-3BBD-4C2C-81CB-9DF125A0329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1CBEDBE8-C524-4D7D-B14B-015DEC3985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21AC9402-D2C3-4BFB-9463-4561CEE53B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92B67CAA-0D7C-46CE-A27E-5A1E34207B26}"/>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E082C4C3-AD80-4C36-8964-C0685977B9F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E8983D97-B060-4758-9270-9D929481679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184B16C1-664B-47B3-A748-299F02D7461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46846F6D-BCEA-44C8-91FE-90FBD11BEC5D}"/>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9DDD6CED-05AE-4558-9A5D-8CF430E5D76C}"/>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C9831EB1-E29C-4E01-8697-9DBA4AEAE76C}"/>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46C08CF6-9716-4FB9-A189-356EBBF51A0B}"/>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689295CC-A90D-4233-981E-0B8C843D775D}"/>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6F991D65-38FD-47D7-8FFC-25335D636512}"/>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A749F1CA-FC5C-4101-BCB4-B06F3DE3DDC5}"/>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EEA9ABC3-E622-4883-B8FE-058433B185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94B4DCE7-830F-40DF-9E90-F500FBDF5C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C2FF655C-5244-479A-A335-FB0C82E753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174CFBED-6320-46CE-AF52-1DAEC0C1CA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9B8E2CF6-919B-408F-8824-09E286C017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xdr:rowOff>
    </xdr:from>
    <xdr:to>
      <xdr:col>85</xdr:col>
      <xdr:colOff>177800</xdr:colOff>
      <xdr:row>38</xdr:row>
      <xdr:rowOff>113937</xdr:rowOff>
    </xdr:to>
    <xdr:sp macro="" textlink="">
      <xdr:nvSpPr>
        <xdr:cNvPr id="339" name="楕円 338">
          <a:extLst>
            <a:ext uri="{FF2B5EF4-FFF2-40B4-BE49-F238E27FC236}">
              <a16:creationId xmlns:a16="http://schemas.microsoft.com/office/drawing/2014/main" id="{8439B96C-6315-48BC-A265-8883EF189E3C}"/>
            </a:ext>
          </a:extLst>
        </xdr:cNvPr>
        <xdr:cNvSpPr/>
      </xdr:nvSpPr>
      <xdr:spPr>
        <a:xfrm>
          <a:off x="16268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35214</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1C591D1D-6255-4FBB-8384-ECA9FF622BA5}"/>
            </a:ext>
          </a:extLst>
        </xdr:cNvPr>
        <xdr:cNvSpPr txBox="1"/>
      </xdr:nvSpPr>
      <xdr:spPr>
        <a:xfrm>
          <a:off x="16357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341" name="楕円 340">
          <a:extLst>
            <a:ext uri="{FF2B5EF4-FFF2-40B4-BE49-F238E27FC236}">
              <a16:creationId xmlns:a16="http://schemas.microsoft.com/office/drawing/2014/main" id="{781A6569-035E-4F73-9EE7-26B0D3317247}"/>
            </a:ext>
          </a:extLst>
        </xdr:cNvPr>
        <xdr:cNvSpPr/>
      </xdr:nvSpPr>
      <xdr:spPr>
        <a:xfrm>
          <a:off x="15430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37012</xdr:rowOff>
    </xdr:from>
    <xdr:to>
      <xdr:col>85</xdr:col>
      <xdr:colOff>127000</xdr:colOff>
      <xdr:row>38</xdr:row>
      <xdr:rowOff>63137</xdr:rowOff>
    </xdr:to>
    <xdr:cxnSp macro="">
      <xdr:nvCxnSpPr>
        <xdr:cNvPr id="342" name="直線コネクタ 341">
          <a:extLst>
            <a:ext uri="{FF2B5EF4-FFF2-40B4-BE49-F238E27FC236}">
              <a16:creationId xmlns:a16="http://schemas.microsoft.com/office/drawing/2014/main" id="{E024E5C4-49FF-486B-BD9E-A92E5E5D55EC}"/>
            </a:ext>
          </a:extLst>
        </xdr:cNvPr>
        <xdr:cNvCxnSpPr/>
      </xdr:nvCxnSpPr>
      <xdr:spPr>
        <a:xfrm>
          <a:off x="15481300" y="6552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131536</xdr:rowOff>
    </xdr:from>
    <xdr:to>
      <xdr:col>76</xdr:col>
      <xdr:colOff>165100</xdr:colOff>
      <xdr:row>38</xdr:row>
      <xdr:rowOff>61686</xdr:rowOff>
    </xdr:to>
    <xdr:sp macro="" textlink="">
      <xdr:nvSpPr>
        <xdr:cNvPr id="343" name="楕円 342">
          <a:extLst>
            <a:ext uri="{FF2B5EF4-FFF2-40B4-BE49-F238E27FC236}">
              <a16:creationId xmlns:a16="http://schemas.microsoft.com/office/drawing/2014/main" id="{D697A817-4195-4C85-B41D-F254DD5D475F}"/>
            </a:ext>
          </a:extLst>
        </xdr:cNvPr>
        <xdr:cNvSpPr/>
      </xdr:nvSpPr>
      <xdr:spPr>
        <a:xfrm>
          <a:off x="1454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xdr:rowOff>
    </xdr:from>
    <xdr:to>
      <xdr:col>81</xdr:col>
      <xdr:colOff>50800</xdr:colOff>
      <xdr:row>38</xdr:row>
      <xdr:rowOff>37012</xdr:rowOff>
    </xdr:to>
    <xdr:cxnSp macro="">
      <xdr:nvCxnSpPr>
        <xdr:cNvPr id="344" name="直線コネクタ 343">
          <a:extLst>
            <a:ext uri="{FF2B5EF4-FFF2-40B4-BE49-F238E27FC236}">
              <a16:creationId xmlns:a16="http://schemas.microsoft.com/office/drawing/2014/main" id="{E127231C-AB3F-4EEF-84A5-DFB38C8EFF75}"/>
            </a:ext>
          </a:extLst>
        </xdr:cNvPr>
        <xdr:cNvCxnSpPr/>
      </xdr:nvCxnSpPr>
      <xdr:spPr>
        <a:xfrm>
          <a:off x="14592300" y="65259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45" name="楕円 344">
          <a:extLst>
            <a:ext uri="{FF2B5EF4-FFF2-40B4-BE49-F238E27FC236}">
              <a16:creationId xmlns:a16="http://schemas.microsoft.com/office/drawing/2014/main" id="{E1767690-56D4-48D6-AFBA-BC91CFEA5ED4}"/>
            </a:ext>
          </a:extLst>
        </xdr:cNvPr>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10885</xdr:rowOff>
    </xdr:to>
    <xdr:cxnSp macro="">
      <xdr:nvCxnSpPr>
        <xdr:cNvPr id="346" name="直線コネクタ 345">
          <a:extLst>
            <a:ext uri="{FF2B5EF4-FFF2-40B4-BE49-F238E27FC236}">
              <a16:creationId xmlns:a16="http://schemas.microsoft.com/office/drawing/2014/main" id="{954EF4B5-8B5E-428B-BA04-B376340CEFE9}"/>
            </a:ext>
          </a:extLst>
        </xdr:cNvPr>
        <xdr:cNvCxnSpPr/>
      </xdr:nvCxnSpPr>
      <xdr:spPr>
        <a:xfrm>
          <a:off x="13703300" y="64998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51526</xdr:rowOff>
    </xdr:from>
    <xdr:to>
      <xdr:col>67</xdr:col>
      <xdr:colOff>101600</xdr:colOff>
      <xdr:row>37</xdr:row>
      <xdr:rowOff>153126</xdr:rowOff>
    </xdr:to>
    <xdr:sp macro="" textlink="">
      <xdr:nvSpPr>
        <xdr:cNvPr id="347" name="楕円 346">
          <a:extLst>
            <a:ext uri="{FF2B5EF4-FFF2-40B4-BE49-F238E27FC236}">
              <a16:creationId xmlns:a16="http://schemas.microsoft.com/office/drawing/2014/main" id="{539FDB5E-569A-42E5-AD3A-661546990359}"/>
            </a:ext>
          </a:extLst>
        </xdr:cNvPr>
        <xdr:cNvSpPr/>
      </xdr:nvSpPr>
      <xdr:spPr>
        <a:xfrm>
          <a:off x="12763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102326</xdr:rowOff>
    </xdr:from>
    <xdr:to>
      <xdr:col>71</xdr:col>
      <xdr:colOff>177800</xdr:colOff>
      <xdr:row>37</xdr:row>
      <xdr:rowOff>156210</xdr:rowOff>
    </xdr:to>
    <xdr:cxnSp macro="">
      <xdr:nvCxnSpPr>
        <xdr:cNvPr id="348" name="直線コネクタ 347">
          <a:extLst>
            <a:ext uri="{FF2B5EF4-FFF2-40B4-BE49-F238E27FC236}">
              <a16:creationId xmlns:a16="http://schemas.microsoft.com/office/drawing/2014/main" id="{52DF4E6F-8DA1-4A0C-BAE1-33A7D59CEB79}"/>
            </a:ext>
          </a:extLst>
        </xdr:cNvPr>
        <xdr:cNvCxnSpPr/>
      </xdr:nvCxnSpPr>
      <xdr:spPr>
        <a:xfrm>
          <a:off x="12814300" y="644597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A4312CC2-C95B-4F46-9826-F32EF5BAECBC}"/>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19EE021F-1CB5-4726-84B0-79D13655BC19}"/>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55DCB747-6E83-4354-9B38-D031EEAAE7FB}"/>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891D0F4B-50EF-4958-8BBC-76B45FE5CF06}"/>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104338</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FA3AF9F5-D02B-475C-9499-C9CF3DCF41FA}"/>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4DF50451-FC7A-4677-8200-EAF149B77434}"/>
            </a:ext>
          </a:extLst>
        </xdr:cNvPr>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4B47D585-D29C-492F-8103-AA763F063267}"/>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169653</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1A72E9C0-BF80-44AB-B539-1C196AF87BBA}"/>
            </a:ext>
          </a:extLst>
        </xdr:cNvPr>
        <xdr:cNvSpPr txBox="1"/>
      </xdr:nvSpPr>
      <xdr:spPr>
        <a:xfrm>
          <a:off x="12611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9367ECBE-E098-4458-B521-424719C212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801B2B8A-F4EC-4B65-98D3-7490F37074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A5D67E63-E44F-4E9D-AA9F-787545780E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18EBFF87-C426-4318-B46C-B5A6209B1C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862EC15C-9B23-4FC4-8706-678C965223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B90DDF63-DCA2-4C72-8D6A-A1DE289187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7B94DEE0-53A3-4CA5-B7C5-4765A5ACFA5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9FB18F50-21C9-4FA6-8366-4F95C24D1A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BBDCCA59-4AD1-41A8-A223-149412E247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BC92B784-067B-4D4B-9BEC-B69ACAB821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63210E13-4633-4605-ACD9-8057C57F102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27E421FF-8225-43BD-8D73-E0F48F593CF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3E684CB1-016E-4B75-B72A-C8C188A9DA2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01F5C8FD-75FD-4B3D-8A4F-F711719DA36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7B39BE39-2D59-4490-BDC8-460680C19B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7BC50B5E-599E-4799-A6C4-DE0DF1A3134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C35D6890-BC74-4D12-AA7A-05732B11EE3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FC5492BC-2396-41FF-A759-DF411CEF9B7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E9692BF6-5B9A-438F-A5E0-17DE5F6EDE9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D8F7AE51-21ED-4207-A473-CE3CCAF543A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CD5F7EB4-EDE4-47E6-B2D9-CD97F4BE0AF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8A0E575B-0653-4501-AACE-357059435A1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DA009BBC-F7BF-4567-9D62-C0D7BA3D95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37A9CFFB-2EDF-47AE-8DA7-765220E1B8F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68C502AF-036D-4539-BC27-F2BFDFB595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8E226283-3376-4867-A5FD-68FC47377DBC}"/>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815E3B44-0F92-40CD-BDD1-DBC8B72630EA}"/>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FA77A02D-8080-49BE-AC25-55E53E584C66}"/>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EDA18460-B987-4A55-AC76-CDA696A66D84}"/>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AC589E50-AD3A-4798-A7DF-0D1F41AC0EC7}"/>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B02FE104-30C5-4757-94EE-359E489E7239}"/>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C6F4342E-9916-42D3-9BE3-49000D74B84F}"/>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ABBEE71C-1977-4A63-B57D-BF6590604DE5}"/>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A60E3CF6-F6D0-4BA5-9BBB-8CFB5286A6FC}"/>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23AED9F8-0BAD-416E-BBAD-AD1F3BE8FF51}"/>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DBF637C4-E7D7-480E-93BB-679EA700361E}"/>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1A4921DB-714A-4B77-A454-A21F6F888B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AB46DFE2-22F2-4B92-9105-37B2177002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5C00125-BA8D-47DB-919F-F0320BE06C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668DF1E0-772E-4934-8479-D59867D325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211AFADD-8C1D-48F1-82EC-E69770BB21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49419</xdr:rowOff>
    </xdr:from>
    <xdr:to>
      <xdr:col>116</xdr:col>
      <xdr:colOff>114300</xdr:colOff>
      <xdr:row>41</xdr:row>
      <xdr:rowOff>151019</xdr:rowOff>
    </xdr:to>
    <xdr:sp macro="" textlink="">
      <xdr:nvSpPr>
        <xdr:cNvPr id="398" name="楕円 397">
          <a:extLst>
            <a:ext uri="{FF2B5EF4-FFF2-40B4-BE49-F238E27FC236}">
              <a16:creationId xmlns:a16="http://schemas.microsoft.com/office/drawing/2014/main" id="{24D33CAA-B499-476D-B394-A31776D20649}"/>
            </a:ext>
          </a:extLst>
        </xdr:cNvPr>
        <xdr:cNvSpPr/>
      </xdr:nvSpPr>
      <xdr:spPr>
        <a:xfrm>
          <a:off x="22110700" y="70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27846</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id="{8267C8E0-C7EC-4720-8F95-A40285F9BBBC}"/>
            </a:ext>
          </a:extLst>
        </xdr:cNvPr>
        <xdr:cNvSpPr txBox="1"/>
      </xdr:nvSpPr>
      <xdr:spPr>
        <a:xfrm>
          <a:off x="22199600" y="705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50930</xdr:rowOff>
    </xdr:from>
    <xdr:to>
      <xdr:col>112</xdr:col>
      <xdr:colOff>38100</xdr:colOff>
      <xdr:row>41</xdr:row>
      <xdr:rowOff>152530</xdr:rowOff>
    </xdr:to>
    <xdr:sp macro="" textlink="">
      <xdr:nvSpPr>
        <xdr:cNvPr id="400" name="楕円 399">
          <a:extLst>
            <a:ext uri="{FF2B5EF4-FFF2-40B4-BE49-F238E27FC236}">
              <a16:creationId xmlns:a16="http://schemas.microsoft.com/office/drawing/2014/main" id="{2F1A22C9-2EF6-4A0A-A3D3-91000554CBE4}"/>
            </a:ext>
          </a:extLst>
        </xdr:cNvPr>
        <xdr:cNvSpPr/>
      </xdr:nvSpPr>
      <xdr:spPr>
        <a:xfrm>
          <a:off x="21272500" y="70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100219</xdr:rowOff>
    </xdr:from>
    <xdr:to>
      <xdr:col>116</xdr:col>
      <xdr:colOff>63500</xdr:colOff>
      <xdr:row>41</xdr:row>
      <xdr:rowOff>101730</xdr:rowOff>
    </xdr:to>
    <xdr:cxnSp macro="">
      <xdr:nvCxnSpPr>
        <xdr:cNvPr id="401" name="直線コネクタ 400">
          <a:extLst>
            <a:ext uri="{FF2B5EF4-FFF2-40B4-BE49-F238E27FC236}">
              <a16:creationId xmlns:a16="http://schemas.microsoft.com/office/drawing/2014/main" id="{6AC6192A-5E36-44AD-BF1C-E12C16B39397}"/>
            </a:ext>
          </a:extLst>
        </xdr:cNvPr>
        <xdr:cNvCxnSpPr/>
      </xdr:nvCxnSpPr>
      <xdr:spPr>
        <a:xfrm flipV="1">
          <a:off x="21323300" y="7129669"/>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54197</xdr:rowOff>
    </xdr:from>
    <xdr:to>
      <xdr:col>107</xdr:col>
      <xdr:colOff>101600</xdr:colOff>
      <xdr:row>41</xdr:row>
      <xdr:rowOff>155797</xdr:rowOff>
    </xdr:to>
    <xdr:sp macro="" textlink="">
      <xdr:nvSpPr>
        <xdr:cNvPr id="402" name="楕円 401">
          <a:extLst>
            <a:ext uri="{FF2B5EF4-FFF2-40B4-BE49-F238E27FC236}">
              <a16:creationId xmlns:a16="http://schemas.microsoft.com/office/drawing/2014/main" id="{AFA84E9A-02E0-4B2B-ADE0-5129FE011ABF}"/>
            </a:ext>
          </a:extLst>
        </xdr:cNvPr>
        <xdr:cNvSpPr/>
      </xdr:nvSpPr>
      <xdr:spPr>
        <a:xfrm>
          <a:off x="20383500" y="70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101730</xdr:rowOff>
    </xdr:from>
    <xdr:to>
      <xdr:col>111</xdr:col>
      <xdr:colOff>177800</xdr:colOff>
      <xdr:row>41</xdr:row>
      <xdr:rowOff>104997</xdr:rowOff>
    </xdr:to>
    <xdr:cxnSp macro="">
      <xdr:nvCxnSpPr>
        <xdr:cNvPr id="403" name="直線コネクタ 402">
          <a:extLst>
            <a:ext uri="{FF2B5EF4-FFF2-40B4-BE49-F238E27FC236}">
              <a16:creationId xmlns:a16="http://schemas.microsoft.com/office/drawing/2014/main" id="{15DECD59-379F-40F1-BF2B-7F8F12C1B9B6}"/>
            </a:ext>
          </a:extLst>
        </xdr:cNvPr>
        <xdr:cNvCxnSpPr/>
      </xdr:nvCxnSpPr>
      <xdr:spPr>
        <a:xfrm flipV="1">
          <a:off x="20434300" y="7131180"/>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59317</xdr:rowOff>
    </xdr:from>
    <xdr:to>
      <xdr:col>102</xdr:col>
      <xdr:colOff>165100</xdr:colOff>
      <xdr:row>41</xdr:row>
      <xdr:rowOff>160917</xdr:rowOff>
    </xdr:to>
    <xdr:sp macro="" textlink="">
      <xdr:nvSpPr>
        <xdr:cNvPr id="404" name="楕円 403">
          <a:extLst>
            <a:ext uri="{FF2B5EF4-FFF2-40B4-BE49-F238E27FC236}">
              <a16:creationId xmlns:a16="http://schemas.microsoft.com/office/drawing/2014/main" id="{8E42181A-9BAD-4F12-9FCE-B6279A1DCB20}"/>
            </a:ext>
          </a:extLst>
        </xdr:cNvPr>
        <xdr:cNvSpPr/>
      </xdr:nvSpPr>
      <xdr:spPr>
        <a:xfrm>
          <a:off x="19494500" y="70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104997</xdr:rowOff>
    </xdr:from>
    <xdr:to>
      <xdr:col>107</xdr:col>
      <xdr:colOff>50800</xdr:colOff>
      <xdr:row>41</xdr:row>
      <xdr:rowOff>110117</xdr:rowOff>
    </xdr:to>
    <xdr:cxnSp macro="">
      <xdr:nvCxnSpPr>
        <xdr:cNvPr id="405" name="直線コネクタ 404">
          <a:extLst>
            <a:ext uri="{FF2B5EF4-FFF2-40B4-BE49-F238E27FC236}">
              <a16:creationId xmlns:a16="http://schemas.microsoft.com/office/drawing/2014/main" id="{9F40292F-85A4-4C87-878C-0ED8597F678B}"/>
            </a:ext>
          </a:extLst>
        </xdr:cNvPr>
        <xdr:cNvCxnSpPr/>
      </xdr:nvCxnSpPr>
      <xdr:spPr>
        <a:xfrm flipV="1">
          <a:off x="19545300" y="7134447"/>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62198</xdr:rowOff>
    </xdr:from>
    <xdr:to>
      <xdr:col>98</xdr:col>
      <xdr:colOff>38100</xdr:colOff>
      <xdr:row>41</xdr:row>
      <xdr:rowOff>163798</xdr:rowOff>
    </xdr:to>
    <xdr:sp macro="" textlink="">
      <xdr:nvSpPr>
        <xdr:cNvPr id="406" name="楕円 405">
          <a:extLst>
            <a:ext uri="{FF2B5EF4-FFF2-40B4-BE49-F238E27FC236}">
              <a16:creationId xmlns:a16="http://schemas.microsoft.com/office/drawing/2014/main" id="{3D23964B-8F4B-4540-9EDA-D2D39F62CA5D}"/>
            </a:ext>
          </a:extLst>
        </xdr:cNvPr>
        <xdr:cNvSpPr/>
      </xdr:nvSpPr>
      <xdr:spPr>
        <a:xfrm>
          <a:off x="18605500" y="70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110117</xdr:rowOff>
    </xdr:from>
    <xdr:to>
      <xdr:col>102</xdr:col>
      <xdr:colOff>114300</xdr:colOff>
      <xdr:row>41</xdr:row>
      <xdr:rowOff>112998</xdr:rowOff>
    </xdr:to>
    <xdr:cxnSp macro="">
      <xdr:nvCxnSpPr>
        <xdr:cNvPr id="407" name="直線コネクタ 406">
          <a:extLst>
            <a:ext uri="{FF2B5EF4-FFF2-40B4-BE49-F238E27FC236}">
              <a16:creationId xmlns:a16="http://schemas.microsoft.com/office/drawing/2014/main" id="{5BB5D556-D893-42C9-919D-2983D7E60BCB}"/>
            </a:ext>
          </a:extLst>
        </xdr:cNvPr>
        <xdr:cNvCxnSpPr/>
      </xdr:nvCxnSpPr>
      <xdr:spPr>
        <a:xfrm flipV="1">
          <a:off x="18656300" y="7139567"/>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EFBE3401-7841-4BF1-9BD9-9EBBB2BE1022}"/>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F1389A96-172F-4207-AAB0-46E63D3988FF}"/>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283F5136-7715-4F9B-887A-B524346C7EB5}"/>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F3160104-6369-4944-8E35-D2462CF95AA9}"/>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143657</xdr:rowOff>
    </xdr:from>
    <xdr:ext cx="599010" cy="259045"/>
    <xdr:sp macro="" textlink="">
      <xdr:nvSpPr>
        <xdr:cNvPr id="412" name="n_1mainValue【一般廃棄物処理施設】&#10;一人当たり有形固定資産（償却資産）額">
          <a:extLst>
            <a:ext uri="{FF2B5EF4-FFF2-40B4-BE49-F238E27FC236}">
              <a16:creationId xmlns:a16="http://schemas.microsoft.com/office/drawing/2014/main" id="{25B26FE5-B56E-4FE2-B185-B06C8ACFD7FD}"/>
            </a:ext>
          </a:extLst>
        </xdr:cNvPr>
        <xdr:cNvSpPr txBox="1"/>
      </xdr:nvSpPr>
      <xdr:spPr>
        <a:xfrm>
          <a:off x="21011095" y="717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146924</xdr:rowOff>
    </xdr:from>
    <xdr:ext cx="599010" cy="259045"/>
    <xdr:sp macro="" textlink="">
      <xdr:nvSpPr>
        <xdr:cNvPr id="413" name="n_2mainValue【一般廃棄物処理施設】&#10;一人当たり有形固定資産（償却資産）額">
          <a:extLst>
            <a:ext uri="{FF2B5EF4-FFF2-40B4-BE49-F238E27FC236}">
              <a16:creationId xmlns:a16="http://schemas.microsoft.com/office/drawing/2014/main" id="{ADDD4CE3-0962-4617-8755-DC0B2A3D4CDA}"/>
            </a:ext>
          </a:extLst>
        </xdr:cNvPr>
        <xdr:cNvSpPr txBox="1"/>
      </xdr:nvSpPr>
      <xdr:spPr>
        <a:xfrm>
          <a:off x="20134795" y="717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152044</xdr:rowOff>
    </xdr:from>
    <xdr:ext cx="599010" cy="259045"/>
    <xdr:sp macro="" textlink="">
      <xdr:nvSpPr>
        <xdr:cNvPr id="414" name="n_3mainValue【一般廃棄物処理施設】&#10;一人当たり有形固定資産（償却資産）額">
          <a:extLst>
            <a:ext uri="{FF2B5EF4-FFF2-40B4-BE49-F238E27FC236}">
              <a16:creationId xmlns:a16="http://schemas.microsoft.com/office/drawing/2014/main" id="{E7F00F10-6D65-4C28-AA6B-7D28639D7391}"/>
            </a:ext>
          </a:extLst>
        </xdr:cNvPr>
        <xdr:cNvSpPr txBox="1"/>
      </xdr:nvSpPr>
      <xdr:spPr>
        <a:xfrm>
          <a:off x="19245795" y="71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154925</xdr:rowOff>
    </xdr:from>
    <xdr:ext cx="599010" cy="259045"/>
    <xdr:sp macro="" textlink="">
      <xdr:nvSpPr>
        <xdr:cNvPr id="415" name="n_4mainValue【一般廃棄物処理施設】&#10;一人当たり有形固定資産（償却資産）額">
          <a:extLst>
            <a:ext uri="{FF2B5EF4-FFF2-40B4-BE49-F238E27FC236}">
              <a16:creationId xmlns:a16="http://schemas.microsoft.com/office/drawing/2014/main" id="{DB2C1CE7-2464-4EE9-99C3-D8C19E30EF38}"/>
            </a:ext>
          </a:extLst>
        </xdr:cNvPr>
        <xdr:cNvSpPr txBox="1"/>
      </xdr:nvSpPr>
      <xdr:spPr>
        <a:xfrm>
          <a:off x="18356795" y="71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30D29D41-7212-459F-AA3D-D37595FFD2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E1C9E164-B8BE-443A-9A07-E1C5C6D829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07E01BB0-9717-4A32-B0B2-C433AC8741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07947E49-7D88-47D3-9352-71B51D2399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63967622-035E-4934-95CB-EB4452028F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7F87B191-B608-4EDB-A38A-0B7CD9DC8C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67490144-4FB0-4D25-B9FF-A8D36C2C3A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6862AF58-DC2D-430A-98DB-0F43C73689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33E06C9D-F4FF-43B6-BEE2-1D02A85424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D13CF075-C5FD-4435-B964-3B56395632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28A438A8-92A0-4835-B2D9-1C0740C968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C1314385-C79D-4F52-8AC3-8CC285F7556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A4734E51-9E4D-4E1B-8FF6-BA0147246A9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2FC5E0C4-24A9-4AEC-8159-CE08371B4A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13B3C8B1-BBC9-4EA3-BF90-DDA09300D96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0716B183-D18B-4F59-BC02-2BC3DF178F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383E712B-A616-49BC-94ED-7A49D013F2E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E22A0223-DAD7-4025-8FEE-BF49CE69BFD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E5DE7FC7-A08C-4DD6-BE4E-BBD9AABD61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9035F984-1BD4-41AA-8C77-D9DF01528AD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99CD6B14-F27D-4600-94C8-9D82738FDDD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5645C044-ECDD-46FE-BADD-C812D57910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49621E85-A155-44FB-864A-807572E4CF1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D4FF1A31-A6E4-4AFE-A0DF-EE12BD7BEB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9B7A00BB-B732-4585-899E-8240324C02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81B8CABE-A62A-4E1B-8C69-3E35797D15DD}"/>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5E1383EB-74DF-43FE-9170-634517C226C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21E716F3-5285-46DB-9250-60DCDCAA6B2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336787FB-D47D-4F25-A395-7360CF73F1C6}"/>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74058BD0-42B5-4432-825E-07F9A8FD8979}"/>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DF09E17A-A4E5-4EB5-9E1A-B98986C28388}"/>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62146425-013E-4BD4-8E5D-147E0FAEF437}"/>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FFC56404-0CAE-4795-8580-052E98C97FC7}"/>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50E51CE3-EB63-4393-BB69-2899698CA925}"/>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CB1744BD-F9F7-46BA-9D3C-67F3E4809F26}"/>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8F148A77-265D-4E24-83D3-270FC7844B2C}"/>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23055146-9EBE-4A03-93B5-10DDC90C64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537AABD6-0FDB-4DB8-AC9C-98848668E9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34025F49-B89A-438B-B955-C230DD95B5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D40C77E-7C43-42E0-807D-1751C1444F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EEF1174B-F1FE-4CB6-BC17-479DBE3A41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89626</xdr:rowOff>
    </xdr:from>
    <xdr:to>
      <xdr:col>85</xdr:col>
      <xdr:colOff>177800</xdr:colOff>
      <xdr:row>64</xdr:row>
      <xdr:rowOff>19776</xdr:rowOff>
    </xdr:to>
    <xdr:sp macro="" textlink="">
      <xdr:nvSpPr>
        <xdr:cNvPr id="457" name="楕円 456">
          <a:extLst>
            <a:ext uri="{FF2B5EF4-FFF2-40B4-BE49-F238E27FC236}">
              <a16:creationId xmlns:a16="http://schemas.microsoft.com/office/drawing/2014/main" id="{46625066-1ECA-4DD6-8379-C1F92AB25024}"/>
            </a:ext>
          </a:extLst>
        </xdr:cNvPr>
        <xdr:cNvSpPr/>
      </xdr:nvSpPr>
      <xdr:spPr>
        <a:xfrm>
          <a:off x="16268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68053</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D7865450-7EAF-48E9-BC42-4C51FD3EE7A4}"/>
            </a:ext>
          </a:extLst>
        </xdr:cNvPr>
        <xdr:cNvSpPr txBox="1"/>
      </xdr:nvSpPr>
      <xdr:spPr>
        <a:xfrm>
          <a:off x="16357600"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65133</xdr:rowOff>
    </xdr:from>
    <xdr:to>
      <xdr:col>81</xdr:col>
      <xdr:colOff>101600</xdr:colOff>
      <xdr:row>63</xdr:row>
      <xdr:rowOff>166733</xdr:rowOff>
    </xdr:to>
    <xdr:sp macro="" textlink="">
      <xdr:nvSpPr>
        <xdr:cNvPr id="459" name="楕円 458">
          <a:extLst>
            <a:ext uri="{FF2B5EF4-FFF2-40B4-BE49-F238E27FC236}">
              <a16:creationId xmlns:a16="http://schemas.microsoft.com/office/drawing/2014/main" id="{0960C7F2-4E9F-4D0F-ABC1-B757EC0B2083}"/>
            </a:ext>
          </a:extLst>
        </xdr:cNvPr>
        <xdr:cNvSpPr/>
      </xdr:nvSpPr>
      <xdr:spPr>
        <a:xfrm>
          <a:off x="1543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115933</xdr:rowOff>
    </xdr:from>
    <xdr:to>
      <xdr:col>85</xdr:col>
      <xdr:colOff>127000</xdr:colOff>
      <xdr:row>63</xdr:row>
      <xdr:rowOff>140426</xdr:rowOff>
    </xdr:to>
    <xdr:cxnSp macro="">
      <xdr:nvCxnSpPr>
        <xdr:cNvPr id="460" name="直線コネクタ 459">
          <a:extLst>
            <a:ext uri="{FF2B5EF4-FFF2-40B4-BE49-F238E27FC236}">
              <a16:creationId xmlns:a16="http://schemas.microsoft.com/office/drawing/2014/main" id="{8BD28766-5543-4544-81A5-470D275C24C8}"/>
            </a:ext>
          </a:extLst>
        </xdr:cNvPr>
        <xdr:cNvCxnSpPr/>
      </xdr:nvCxnSpPr>
      <xdr:spPr>
        <a:xfrm>
          <a:off x="15481300" y="1091728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39007</xdr:rowOff>
    </xdr:from>
    <xdr:to>
      <xdr:col>76</xdr:col>
      <xdr:colOff>165100</xdr:colOff>
      <xdr:row>63</xdr:row>
      <xdr:rowOff>140607</xdr:rowOff>
    </xdr:to>
    <xdr:sp macro="" textlink="">
      <xdr:nvSpPr>
        <xdr:cNvPr id="461" name="楕円 460">
          <a:extLst>
            <a:ext uri="{FF2B5EF4-FFF2-40B4-BE49-F238E27FC236}">
              <a16:creationId xmlns:a16="http://schemas.microsoft.com/office/drawing/2014/main" id="{F05B5AF2-5F3F-4F32-B18B-4A14EA474343}"/>
            </a:ext>
          </a:extLst>
        </xdr:cNvPr>
        <xdr:cNvSpPr/>
      </xdr:nvSpPr>
      <xdr:spPr>
        <a:xfrm>
          <a:off x="14541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89807</xdr:rowOff>
    </xdr:from>
    <xdr:to>
      <xdr:col>81</xdr:col>
      <xdr:colOff>50800</xdr:colOff>
      <xdr:row>63</xdr:row>
      <xdr:rowOff>115933</xdr:rowOff>
    </xdr:to>
    <xdr:cxnSp macro="">
      <xdr:nvCxnSpPr>
        <xdr:cNvPr id="462" name="直線コネクタ 461">
          <a:extLst>
            <a:ext uri="{FF2B5EF4-FFF2-40B4-BE49-F238E27FC236}">
              <a16:creationId xmlns:a16="http://schemas.microsoft.com/office/drawing/2014/main" id="{8977C82D-7AD9-4FB9-ABC6-7294FBC7BD43}"/>
            </a:ext>
          </a:extLst>
        </xdr:cNvPr>
        <xdr:cNvCxnSpPr/>
      </xdr:nvCxnSpPr>
      <xdr:spPr>
        <a:xfrm>
          <a:off x="14592300" y="10891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12881</xdr:rowOff>
    </xdr:from>
    <xdr:to>
      <xdr:col>72</xdr:col>
      <xdr:colOff>38100</xdr:colOff>
      <xdr:row>63</xdr:row>
      <xdr:rowOff>114481</xdr:rowOff>
    </xdr:to>
    <xdr:sp macro="" textlink="">
      <xdr:nvSpPr>
        <xdr:cNvPr id="463" name="楕円 462">
          <a:extLst>
            <a:ext uri="{FF2B5EF4-FFF2-40B4-BE49-F238E27FC236}">
              <a16:creationId xmlns:a16="http://schemas.microsoft.com/office/drawing/2014/main" id="{BD824663-226C-44B9-8A73-4F1A2583EE68}"/>
            </a:ext>
          </a:extLst>
        </xdr:cNvPr>
        <xdr:cNvSpPr/>
      </xdr:nvSpPr>
      <xdr:spPr>
        <a:xfrm>
          <a:off x="1365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63681</xdr:rowOff>
    </xdr:from>
    <xdr:to>
      <xdr:col>76</xdr:col>
      <xdr:colOff>114300</xdr:colOff>
      <xdr:row>63</xdr:row>
      <xdr:rowOff>89807</xdr:rowOff>
    </xdr:to>
    <xdr:cxnSp macro="">
      <xdr:nvCxnSpPr>
        <xdr:cNvPr id="464" name="直線コネクタ 463">
          <a:extLst>
            <a:ext uri="{FF2B5EF4-FFF2-40B4-BE49-F238E27FC236}">
              <a16:creationId xmlns:a16="http://schemas.microsoft.com/office/drawing/2014/main" id="{42375D5D-489D-4F49-9BD9-036A480E0E1C}"/>
            </a:ext>
          </a:extLst>
        </xdr:cNvPr>
        <xdr:cNvCxnSpPr/>
      </xdr:nvCxnSpPr>
      <xdr:spPr>
        <a:xfrm>
          <a:off x="13703300" y="10865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159838</xdr:rowOff>
    </xdr:from>
    <xdr:to>
      <xdr:col>67</xdr:col>
      <xdr:colOff>101600</xdr:colOff>
      <xdr:row>63</xdr:row>
      <xdr:rowOff>89988</xdr:rowOff>
    </xdr:to>
    <xdr:sp macro="" textlink="">
      <xdr:nvSpPr>
        <xdr:cNvPr id="465" name="楕円 464">
          <a:extLst>
            <a:ext uri="{FF2B5EF4-FFF2-40B4-BE49-F238E27FC236}">
              <a16:creationId xmlns:a16="http://schemas.microsoft.com/office/drawing/2014/main" id="{4CDB7F0B-C478-4664-89B0-6A71149E26BC}"/>
            </a:ext>
          </a:extLst>
        </xdr:cNvPr>
        <xdr:cNvSpPr/>
      </xdr:nvSpPr>
      <xdr:spPr>
        <a:xfrm>
          <a:off x="12763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39188</xdr:rowOff>
    </xdr:from>
    <xdr:to>
      <xdr:col>71</xdr:col>
      <xdr:colOff>177800</xdr:colOff>
      <xdr:row>63</xdr:row>
      <xdr:rowOff>63681</xdr:rowOff>
    </xdr:to>
    <xdr:cxnSp macro="">
      <xdr:nvCxnSpPr>
        <xdr:cNvPr id="466" name="直線コネクタ 465">
          <a:extLst>
            <a:ext uri="{FF2B5EF4-FFF2-40B4-BE49-F238E27FC236}">
              <a16:creationId xmlns:a16="http://schemas.microsoft.com/office/drawing/2014/main" id="{90B5800C-1C2E-4FA7-A02B-E5A855846923}"/>
            </a:ext>
          </a:extLst>
        </xdr:cNvPr>
        <xdr:cNvCxnSpPr/>
      </xdr:nvCxnSpPr>
      <xdr:spPr>
        <a:xfrm>
          <a:off x="12814300" y="108405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1C188592-F571-407F-B362-14E87B127D9F}"/>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56E51E27-66D7-496C-91DE-BC6A3CFF919A}"/>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CE240FE2-74F8-4A6F-887C-695DA578C9BF}"/>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99CB16AF-F4C9-4596-B410-74567978A66F}"/>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157860</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4B8E46BB-BA52-46FC-869D-7CE8BA0DEE99}"/>
            </a:ext>
          </a:extLst>
        </xdr:cNvPr>
        <xdr:cNvSpPr txBox="1"/>
      </xdr:nvSpPr>
      <xdr:spPr>
        <a:xfrm>
          <a:off x="152660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131734</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CAAE9A3C-7519-4A13-A7A1-F6C4DC4B6150}"/>
            </a:ext>
          </a:extLst>
        </xdr:cNvPr>
        <xdr:cNvSpPr txBox="1"/>
      </xdr:nvSpPr>
      <xdr:spPr>
        <a:xfrm>
          <a:off x="14389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105608</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190BD6EF-B994-4AA3-B615-A15D29E011D1}"/>
            </a:ext>
          </a:extLst>
        </xdr:cNvPr>
        <xdr:cNvSpPr txBox="1"/>
      </xdr:nvSpPr>
      <xdr:spPr>
        <a:xfrm>
          <a:off x="13500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81115</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D1C78FA6-9EB8-4CB7-8D78-C06D076C3BA1}"/>
            </a:ext>
          </a:extLst>
        </xdr:cNvPr>
        <xdr:cNvSpPr txBox="1"/>
      </xdr:nvSpPr>
      <xdr:spPr>
        <a:xfrm>
          <a:off x="12611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B87420F-AEDC-4FA1-B831-30AE0DB8E1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B0F1C200-758C-4129-9048-5F20912789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2837AF44-A71A-4A38-8B43-3429A59899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499C5F41-5C89-4952-989B-8E8816AB72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A3833F16-7049-46BF-A95A-05CD125639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9B28A0A-46ED-49C8-9073-462A0CE6A0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B22EB716-120F-45AA-B2B8-7239515E07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9846E148-E96C-47BE-B9BB-84F10CD2E9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F6870A2B-B786-427A-9EA1-E4C5A7CBFD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88932A3A-00CA-4049-9165-624895C113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171A1919-A467-4B26-AC22-526EE6034E6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ED3C7789-D33E-4656-8136-C5E6D33FEC9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9508A92D-4F34-47C0-B3A6-B322B75453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C8727E20-4B37-448C-BE4D-88B5DB096B5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6960759F-3C55-49B3-9DDE-3B59C312B1F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972DC4D0-F845-4704-8986-5068E633D63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171D9A54-7C13-4B62-A8B0-D190920A8C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F033DC6-0798-4067-9CF2-4D240434A7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CF447758-AF0D-45EB-B8D6-C475CD96D5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E742217F-9E1D-4A52-9C1D-062AFF9A9ED6}"/>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86755A06-23EA-49AC-9844-1B0F1AA22C0B}"/>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842B2A67-7203-44F6-B88B-473E39AB46DF}"/>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F649319D-2F35-47FD-95F2-7B69B4243EFC}"/>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207518B8-81B8-42D7-B9DA-38910585F77A}"/>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EE970E72-ED5F-4842-AAEB-893303C6D9A2}"/>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667F510C-CDD5-45F3-963D-193F94D35475}"/>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B6C62810-1CAD-46DE-A7E2-2066EE1F3F9B}"/>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F283C7D5-3DB9-4971-BBD2-0F4504B525DA}"/>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F9774A18-ACED-41B2-A258-0548B93AE252}"/>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FE73C4D5-9D3F-4578-A7CF-49BBF154B65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C130C86-B24E-4903-9B27-95EF4CBA811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E7179FE-F337-4152-9E31-2C43DC68FB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ADC68F5-42AF-4D33-B887-DE36062F9BE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2B0587E-2991-418E-9FAF-6338C278F7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CB61B0B-7F23-43B6-AF04-82B29F8636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10" name="楕円 509">
          <a:extLst>
            <a:ext uri="{FF2B5EF4-FFF2-40B4-BE49-F238E27FC236}">
              <a16:creationId xmlns:a16="http://schemas.microsoft.com/office/drawing/2014/main" id="{1B8D3F9E-334A-439B-AECA-D96EAAA40E50}"/>
            </a:ext>
          </a:extLst>
        </xdr:cNvPr>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D8E7E8C4-D32F-4531-B5B5-E97146ABCCCA}"/>
            </a:ext>
          </a:extLst>
        </xdr:cNvPr>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80645</xdr:rowOff>
    </xdr:from>
    <xdr:to>
      <xdr:col>112</xdr:col>
      <xdr:colOff>38100</xdr:colOff>
      <xdr:row>60</xdr:row>
      <xdr:rowOff>10795</xdr:rowOff>
    </xdr:to>
    <xdr:sp macro="" textlink="">
      <xdr:nvSpPr>
        <xdr:cNvPr id="512" name="楕円 511">
          <a:extLst>
            <a:ext uri="{FF2B5EF4-FFF2-40B4-BE49-F238E27FC236}">
              <a16:creationId xmlns:a16="http://schemas.microsoft.com/office/drawing/2014/main" id="{5E7C7EAD-FB49-474C-A489-4680D22E9D32}"/>
            </a:ext>
          </a:extLst>
        </xdr:cNvPr>
        <xdr:cNvSpPr/>
      </xdr:nvSpPr>
      <xdr:spPr>
        <a:xfrm>
          <a:off x="2127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131445</xdr:rowOff>
    </xdr:to>
    <xdr:cxnSp macro="">
      <xdr:nvCxnSpPr>
        <xdr:cNvPr id="513" name="直線コネクタ 512">
          <a:extLst>
            <a:ext uri="{FF2B5EF4-FFF2-40B4-BE49-F238E27FC236}">
              <a16:creationId xmlns:a16="http://schemas.microsoft.com/office/drawing/2014/main" id="{4CD9A16C-857A-44D6-BD12-CB14C826CEE6}"/>
            </a:ext>
          </a:extLst>
        </xdr:cNvPr>
        <xdr:cNvCxnSpPr/>
      </xdr:nvCxnSpPr>
      <xdr:spPr>
        <a:xfrm flipV="1">
          <a:off x="21323300" y="102412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93218</xdr:rowOff>
    </xdr:from>
    <xdr:to>
      <xdr:col>107</xdr:col>
      <xdr:colOff>101600</xdr:colOff>
      <xdr:row>60</xdr:row>
      <xdr:rowOff>23368</xdr:rowOff>
    </xdr:to>
    <xdr:sp macro="" textlink="">
      <xdr:nvSpPr>
        <xdr:cNvPr id="514" name="楕円 513">
          <a:extLst>
            <a:ext uri="{FF2B5EF4-FFF2-40B4-BE49-F238E27FC236}">
              <a16:creationId xmlns:a16="http://schemas.microsoft.com/office/drawing/2014/main" id="{97844F60-2B33-4873-B18F-EACE6263A35E}"/>
            </a:ext>
          </a:extLst>
        </xdr:cNvPr>
        <xdr:cNvSpPr/>
      </xdr:nvSpPr>
      <xdr:spPr>
        <a:xfrm>
          <a:off x="20383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131445</xdr:rowOff>
    </xdr:from>
    <xdr:to>
      <xdr:col>111</xdr:col>
      <xdr:colOff>177800</xdr:colOff>
      <xdr:row>59</xdr:row>
      <xdr:rowOff>144018</xdr:rowOff>
    </xdr:to>
    <xdr:cxnSp macro="">
      <xdr:nvCxnSpPr>
        <xdr:cNvPr id="515" name="直線コネクタ 514">
          <a:extLst>
            <a:ext uri="{FF2B5EF4-FFF2-40B4-BE49-F238E27FC236}">
              <a16:creationId xmlns:a16="http://schemas.microsoft.com/office/drawing/2014/main" id="{7F8FEC6A-FD9B-4A45-9FB4-E4D29263B705}"/>
            </a:ext>
          </a:extLst>
        </xdr:cNvPr>
        <xdr:cNvCxnSpPr/>
      </xdr:nvCxnSpPr>
      <xdr:spPr>
        <a:xfrm flipV="1">
          <a:off x="20434300" y="1024699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112078</xdr:rowOff>
    </xdr:from>
    <xdr:to>
      <xdr:col>102</xdr:col>
      <xdr:colOff>165100</xdr:colOff>
      <xdr:row>60</xdr:row>
      <xdr:rowOff>42228</xdr:rowOff>
    </xdr:to>
    <xdr:sp macro="" textlink="">
      <xdr:nvSpPr>
        <xdr:cNvPr id="516" name="楕円 515">
          <a:extLst>
            <a:ext uri="{FF2B5EF4-FFF2-40B4-BE49-F238E27FC236}">
              <a16:creationId xmlns:a16="http://schemas.microsoft.com/office/drawing/2014/main" id="{F6169D38-FAB5-4C2A-BFAA-4D2F4F45851F}"/>
            </a:ext>
          </a:extLst>
        </xdr:cNvPr>
        <xdr:cNvSpPr/>
      </xdr:nvSpPr>
      <xdr:spPr>
        <a:xfrm>
          <a:off x="19494500" y="10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144018</xdr:rowOff>
    </xdr:from>
    <xdr:to>
      <xdr:col>107</xdr:col>
      <xdr:colOff>50800</xdr:colOff>
      <xdr:row>59</xdr:row>
      <xdr:rowOff>162878</xdr:rowOff>
    </xdr:to>
    <xdr:cxnSp macro="">
      <xdr:nvCxnSpPr>
        <xdr:cNvPr id="517" name="直線コネクタ 516">
          <a:extLst>
            <a:ext uri="{FF2B5EF4-FFF2-40B4-BE49-F238E27FC236}">
              <a16:creationId xmlns:a16="http://schemas.microsoft.com/office/drawing/2014/main" id="{76D0DFFB-5401-4E52-B40B-53960D6677BD}"/>
            </a:ext>
          </a:extLst>
        </xdr:cNvPr>
        <xdr:cNvCxnSpPr/>
      </xdr:nvCxnSpPr>
      <xdr:spPr>
        <a:xfrm flipV="1">
          <a:off x="19545300" y="10259568"/>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122936</xdr:rowOff>
    </xdr:from>
    <xdr:to>
      <xdr:col>98</xdr:col>
      <xdr:colOff>38100</xdr:colOff>
      <xdr:row>60</xdr:row>
      <xdr:rowOff>53086</xdr:rowOff>
    </xdr:to>
    <xdr:sp macro="" textlink="">
      <xdr:nvSpPr>
        <xdr:cNvPr id="518" name="楕円 517">
          <a:extLst>
            <a:ext uri="{FF2B5EF4-FFF2-40B4-BE49-F238E27FC236}">
              <a16:creationId xmlns:a16="http://schemas.microsoft.com/office/drawing/2014/main" id="{D74D4F1C-408E-4217-9C3D-D89108D36A7C}"/>
            </a:ext>
          </a:extLst>
        </xdr:cNvPr>
        <xdr:cNvSpPr/>
      </xdr:nvSpPr>
      <xdr:spPr>
        <a:xfrm>
          <a:off x="18605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162878</xdr:rowOff>
    </xdr:from>
    <xdr:to>
      <xdr:col>102</xdr:col>
      <xdr:colOff>114300</xdr:colOff>
      <xdr:row>60</xdr:row>
      <xdr:rowOff>2286</xdr:rowOff>
    </xdr:to>
    <xdr:cxnSp macro="">
      <xdr:nvCxnSpPr>
        <xdr:cNvPr id="519" name="直線コネクタ 518">
          <a:extLst>
            <a:ext uri="{FF2B5EF4-FFF2-40B4-BE49-F238E27FC236}">
              <a16:creationId xmlns:a16="http://schemas.microsoft.com/office/drawing/2014/main" id="{626F925B-16DD-4B17-B008-FC67C396F841}"/>
            </a:ext>
          </a:extLst>
        </xdr:cNvPr>
        <xdr:cNvCxnSpPr/>
      </xdr:nvCxnSpPr>
      <xdr:spPr>
        <a:xfrm flipV="1">
          <a:off x="18656300" y="1027842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520" name="n_1aveValue【保健センター・保健所】&#10;一人当たり面積">
          <a:extLst>
            <a:ext uri="{FF2B5EF4-FFF2-40B4-BE49-F238E27FC236}">
              <a16:creationId xmlns:a16="http://schemas.microsoft.com/office/drawing/2014/main" id="{B2E33EDB-AA6F-4E31-B28B-8314DE300534}"/>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521" name="n_2aveValue【保健センター・保健所】&#10;一人当たり面積">
          <a:extLst>
            <a:ext uri="{FF2B5EF4-FFF2-40B4-BE49-F238E27FC236}">
              <a16:creationId xmlns:a16="http://schemas.microsoft.com/office/drawing/2014/main" id="{BA0F4D3C-00D5-459A-A511-E6CA0F3E0DDD}"/>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22" name="n_3aveValue【保健センター・保健所】&#10;一人当たり面積">
          <a:extLst>
            <a:ext uri="{FF2B5EF4-FFF2-40B4-BE49-F238E27FC236}">
              <a16:creationId xmlns:a16="http://schemas.microsoft.com/office/drawing/2014/main" id="{212678C5-CB97-4320-B630-C0745331E6FB}"/>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23" name="n_4aveValue【保健センター・保健所】&#10;一人当たり面積">
          <a:extLst>
            <a:ext uri="{FF2B5EF4-FFF2-40B4-BE49-F238E27FC236}">
              <a16:creationId xmlns:a16="http://schemas.microsoft.com/office/drawing/2014/main" id="{99A419B2-57EE-4FA0-B89F-97372C1A3C03}"/>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27322</xdr:rowOff>
    </xdr:from>
    <xdr:ext cx="469744" cy="259045"/>
    <xdr:sp macro="" textlink="">
      <xdr:nvSpPr>
        <xdr:cNvPr id="524" name="n_1mainValue【保健センター・保健所】&#10;一人当たり面積">
          <a:extLst>
            <a:ext uri="{FF2B5EF4-FFF2-40B4-BE49-F238E27FC236}">
              <a16:creationId xmlns:a16="http://schemas.microsoft.com/office/drawing/2014/main" id="{D82B1F79-FDD7-4B1D-9457-8AD0FDE38071}"/>
            </a:ext>
          </a:extLst>
        </xdr:cNvPr>
        <xdr:cNvSpPr txBox="1"/>
      </xdr:nvSpPr>
      <xdr:spPr>
        <a:xfrm>
          <a:off x="21075727" y="99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39895</xdr:rowOff>
    </xdr:from>
    <xdr:ext cx="469744" cy="259045"/>
    <xdr:sp macro="" textlink="">
      <xdr:nvSpPr>
        <xdr:cNvPr id="525" name="n_2mainValue【保健センター・保健所】&#10;一人当たり面積">
          <a:extLst>
            <a:ext uri="{FF2B5EF4-FFF2-40B4-BE49-F238E27FC236}">
              <a16:creationId xmlns:a16="http://schemas.microsoft.com/office/drawing/2014/main" id="{FDBC2945-B8CD-4403-B0B9-46F9C98525C8}"/>
            </a:ext>
          </a:extLst>
        </xdr:cNvPr>
        <xdr:cNvSpPr txBox="1"/>
      </xdr:nvSpPr>
      <xdr:spPr>
        <a:xfrm>
          <a:off x="201994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58755</xdr:rowOff>
    </xdr:from>
    <xdr:ext cx="469744" cy="259045"/>
    <xdr:sp macro="" textlink="">
      <xdr:nvSpPr>
        <xdr:cNvPr id="526" name="n_3mainValue【保健センター・保健所】&#10;一人当たり面積">
          <a:extLst>
            <a:ext uri="{FF2B5EF4-FFF2-40B4-BE49-F238E27FC236}">
              <a16:creationId xmlns:a16="http://schemas.microsoft.com/office/drawing/2014/main" id="{556E2EC9-0D6A-462F-8403-1A134EC0A99D}"/>
            </a:ext>
          </a:extLst>
        </xdr:cNvPr>
        <xdr:cNvSpPr txBox="1"/>
      </xdr:nvSpPr>
      <xdr:spPr>
        <a:xfrm>
          <a:off x="19310427" y="1000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69613</xdr:rowOff>
    </xdr:from>
    <xdr:ext cx="469744" cy="259045"/>
    <xdr:sp macro="" textlink="">
      <xdr:nvSpPr>
        <xdr:cNvPr id="527" name="n_4mainValue【保健センター・保健所】&#10;一人当たり面積">
          <a:extLst>
            <a:ext uri="{FF2B5EF4-FFF2-40B4-BE49-F238E27FC236}">
              <a16:creationId xmlns:a16="http://schemas.microsoft.com/office/drawing/2014/main" id="{60B75039-90A8-4B88-A719-F4700C044AB2}"/>
            </a:ext>
          </a:extLst>
        </xdr:cNvPr>
        <xdr:cNvSpPr txBox="1"/>
      </xdr:nvSpPr>
      <xdr:spPr>
        <a:xfrm>
          <a:off x="18421427"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940B9E8C-2E84-4960-9A4F-2DD0DC5D23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B6A222C3-BDC8-4D62-BED5-ED908F5314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AAF0BAE7-5266-447B-B901-239EF8A761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F20CA6CA-5E76-424C-930C-FF89436D2F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3E3C2DC6-D160-4F29-9929-EBE3E2C532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A42A28C5-BD08-4190-827C-4E538C8086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D09759E7-9745-49FA-9DA1-4DDC20ECE3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3DD8216D-0CAE-4619-9CBD-F6F323825F9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2896D976-49E7-4147-85A1-2D2011E895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871F47A3-232B-4246-ADE8-ADAFB03D125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1B348ACF-DFB4-472F-8D67-215473931B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D7973CC4-109F-486D-84EB-48172500435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5CEB1E4-D1A1-495E-818E-60C4660CC38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24708125-CA7C-418F-96E9-779B8830142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8610312D-0B94-42CB-9BD3-4397FA0EA8F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95942311-0122-4720-8FBC-FD7A6E3CC84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8E65B3F4-C96E-41F4-B2E5-520C051DEE9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A78752E4-02E9-4DC3-9F69-A9E8DD25DCD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23AC95D1-CEB1-4598-B483-16991DE284A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77FEE167-9E75-4BA5-B016-D8236599037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B5046248-548A-4449-9A8A-EDFD52A4423F}"/>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F03B7141-E517-4D43-807D-6109A415C7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D3F36014-2E32-48DB-9C6F-41BC414FC3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66EB34D5-E169-4109-A337-B5D90A3BFD1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ADCC09F9-0A10-498C-AF9F-3B3F56954B5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3EAE5592-6DB1-4ADC-B327-58261F4AAE3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DE7D3B60-8D8F-49FA-A729-7CE2039F06F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FB75548-3D27-4C9F-AA9F-9C11004B613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31773AA0-5713-4764-AB05-1CE0E3F45026}"/>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CA19BC8A-970F-4DED-9DA2-2CEB0A0D2F3E}"/>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D223B8A0-2D69-43D2-BBB9-F1A9E4E54EE6}"/>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C9BFE4F4-E27B-4AB3-894B-32BE798D661F}"/>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CFD8813E-07AA-4038-9359-8077AFBAC766}"/>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BBEE626E-4A17-47E9-BC1F-300FA6AE68B8}"/>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983F4CE-BA9E-46B1-A1CB-3AC8F310A7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711BB0DA-7812-46F6-87ED-FA1C99C37C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D066CB7-2228-4804-95B8-B6E8104445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119531BA-CE38-4E33-9BBE-339473FAA8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F7ACB9E2-C103-49D7-BCF1-15F324C22A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7620</xdr:rowOff>
    </xdr:from>
    <xdr:to>
      <xdr:col>85</xdr:col>
      <xdr:colOff>177800</xdr:colOff>
      <xdr:row>84</xdr:row>
      <xdr:rowOff>109220</xdr:rowOff>
    </xdr:to>
    <xdr:sp macro="" textlink="">
      <xdr:nvSpPr>
        <xdr:cNvPr id="567" name="楕円 566">
          <a:extLst>
            <a:ext uri="{FF2B5EF4-FFF2-40B4-BE49-F238E27FC236}">
              <a16:creationId xmlns:a16="http://schemas.microsoft.com/office/drawing/2014/main" id="{079C7D84-4A18-4442-9A1C-50283356CE68}"/>
            </a:ext>
          </a:extLst>
        </xdr:cNvPr>
        <xdr:cNvSpPr/>
      </xdr:nvSpPr>
      <xdr:spPr>
        <a:xfrm>
          <a:off x="162687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157497</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DA9F08A2-72CF-4B98-B139-B964C5D2CE28}"/>
            </a:ext>
          </a:extLst>
        </xdr:cNvPr>
        <xdr:cNvSpPr txBox="1"/>
      </xdr:nvSpPr>
      <xdr:spPr>
        <a:xfrm>
          <a:off x="16357600"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161289</xdr:rowOff>
    </xdr:from>
    <xdr:to>
      <xdr:col>81</xdr:col>
      <xdr:colOff>101600</xdr:colOff>
      <xdr:row>84</xdr:row>
      <xdr:rowOff>91439</xdr:rowOff>
    </xdr:to>
    <xdr:sp macro="" textlink="">
      <xdr:nvSpPr>
        <xdr:cNvPr id="569" name="楕円 568">
          <a:extLst>
            <a:ext uri="{FF2B5EF4-FFF2-40B4-BE49-F238E27FC236}">
              <a16:creationId xmlns:a16="http://schemas.microsoft.com/office/drawing/2014/main" id="{38C25FAC-6497-4DFC-8472-64B16F1A0B40}"/>
            </a:ext>
          </a:extLst>
        </xdr:cNvPr>
        <xdr:cNvSpPr/>
      </xdr:nvSpPr>
      <xdr:spPr>
        <a:xfrm>
          <a:off x="15430500" y="143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40639</xdr:rowOff>
    </xdr:from>
    <xdr:to>
      <xdr:col>85</xdr:col>
      <xdr:colOff>127000</xdr:colOff>
      <xdr:row>84</xdr:row>
      <xdr:rowOff>58420</xdr:rowOff>
    </xdr:to>
    <xdr:cxnSp macro="">
      <xdr:nvCxnSpPr>
        <xdr:cNvPr id="570" name="直線コネクタ 569">
          <a:extLst>
            <a:ext uri="{FF2B5EF4-FFF2-40B4-BE49-F238E27FC236}">
              <a16:creationId xmlns:a16="http://schemas.microsoft.com/office/drawing/2014/main" id="{795AA4A6-DBD6-4CD1-A63F-D198667DF262}"/>
            </a:ext>
          </a:extLst>
        </xdr:cNvPr>
        <xdr:cNvCxnSpPr/>
      </xdr:nvCxnSpPr>
      <xdr:spPr>
        <a:xfrm>
          <a:off x="15481300" y="1444243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143511</xdr:rowOff>
    </xdr:from>
    <xdr:to>
      <xdr:col>76</xdr:col>
      <xdr:colOff>165100</xdr:colOff>
      <xdr:row>84</xdr:row>
      <xdr:rowOff>73661</xdr:rowOff>
    </xdr:to>
    <xdr:sp macro="" textlink="">
      <xdr:nvSpPr>
        <xdr:cNvPr id="571" name="楕円 570">
          <a:extLst>
            <a:ext uri="{FF2B5EF4-FFF2-40B4-BE49-F238E27FC236}">
              <a16:creationId xmlns:a16="http://schemas.microsoft.com/office/drawing/2014/main" id="{1B3EDEEB-7F56-431D-8D0C-10B1D12616EF}"/>
            </a:ext>
          </a:extLst>
        </xdr:cNvPr>
        <xdr:cNvSpPr/>
      </xdr:nvSpPr>
      <xdr:spPr>
        <a:xfrm>
          <a:off x="14541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22861</xdr:rowOff>
    </xdr:from>
    <xdr:to>
      <xdr:col>81</xdr:col>
      <xdr:colOff>50800</xdr:colOff>
      <xdr:row>84</xdr:row>
      <xdr:rowOff>40639</xdr:rowOff>
    </xdr:to>
    <xdr:cxnSp macro="">
      <xdr:nvCxnSpPr>
        <xdr:cNvPr id="572" name="直線コネクタ 571">
          <a:extLst>
            <a:ext uri="{FF2B5EF4-FFF2-40B4-BE49-F238E27FC236}">
              <a16:creationId xmlns:a16="http://schemas.microsoft.com/office/drawing/2014/main" id="{9F258BFC-EBA6-49CF-B367-8CEB449AB52C}"/>
            </a:ext>
          </a:extLst>
        </xdr:cNvPr>
        <xdr:cNvCxnSpPr/>
      </xdr:nvCxnSpPr>
      <xdr:spPr>
        <a:xfrm>
          <a:off x="14592300" y="144246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573" name="楕円 572">
          <a:extLst>
            <a:ext uri="{FF2B5EF4-FFF2-40B4-BE49-F238E27FC236}">
              <a16:creationId xmlns:a16="http://schemas.microsoft.com/office/drawing/2014/main" id="{B196408B-C47E-4D52-A19D-221186FC938E}"/>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22861</xdr:rowOff>
    </xdr:to>
    <xdr:cxnSp macro="">
      <xdr:nvCxnSpPr>
        <xdr:cNvPr id="574" name="直線コネクタ 573">
          <a:extLst>
            <a:ext uri="{FF2B5EF4-FFF2-40B4-BE49-F238E27FC236}">
              <a16:creationId xmlns:a16="http://schemas.microsoft.com/office/drawing/2014/main" id="{5AF39B5B-FB07-4198-9FED-EA8328EC113D}"/>
            </a:ext>
          </a:extLst>
        </xdr:cNvPr>
        <xdr:cNvCxnSpPr/>
      </xdr:nvCxnSpPr>
      <xdr:spPr>
        <a:xfrm>
          <a:off x="13703300" y="14405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106680</xdr:rowOff>
    </xdr:from>
    <xdr:to>
      <xdr:col>67</xdr:col>
      <xdr:colOff>101600</xdr:colOff>
      <xdr:row>84</xdr:row>
      <xdr:rowOff>36830</xdr:rowOff>
    </xdr:to>
    <xdr:sp macro="" textlink="">
      <xdr:nvSpPr>
        <xdr:cNvPr id="575" name="楕円 574">
          <a:extLst>
            <a:ext uri="{FF2B5EF4-FFF2-40B4-BE49-F238E27FC236}">
              <a16:creationId xmlns:a16="http://schemas.microsoft.com/office/drawing/2014/main" id="{244D9432-A400-4300-BACA-B6E2F7454FC3}"/>
            </a:ext>
          </a:extLst>
        </xdr:cNvPr>
        <xdr:cNvSpPr/>
      </xdr:nvSpPr>
      <xdr:spPr>
        <a:xfrm>
          <a:off x="127635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157480</xdr:rowOff>
    </xdr:from>
    <xdr:to>
      <xdr:col>71</xdr:col>
      <xdr:colOff>177800</xdr:colOff>
      <xdr:row>84</xdr:row>
      <xdr:rowOff>3811</xdr:rowOff>
    </xdr:to>
    <xdr:cxnSp macro="">
      <xdr:nvCxnSpPr>
        <xdr:cNvPr id="576" name="直線コネクタ 575">
          <a:extLst>
            <a:ext uri="{FF2B5EF4-FFF2-40B4-BE49-F238E27FC236}">
              <a16:creationId xmlns:a16="http://schemas.microsoft.com/office/drawing/2014/main" id="{4E68A38B-A6BD-4A8C-B77D-7A233C4B2F2A}"/>
            </a:ext>
          </a:extLst>
        </xdr:cNvPr>
        <xdr:cNvCxnSpPr/>
      </xdr:nvCxnSpPr>
      <xdr:spPr>
        <a:xfrm>
          <a:off x="12814300" y="1438783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77" name="n_1aveValue【消防施設】&#10;有形固定資産減価償却率">
          <a:extLst>
            <a:ext uri="{FF2B5EF4-FFF2-40B4-BE49-F238E27FC236}">
              <a16:creationId xmlns:a16="http://schemas.microsoft.com/office/drawing/2014/main" id="{DA3AFDFD-A8AF-4275-9F8F-EB26F8C7B98D}"/>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78" name="n_2aveValue【消防施設】&#10;有形固定資産減価償却率">
          <a:extLst>
            <a:ext uri="{FF2B5EF4-FFF2-40B4-BE49-F238E27FC236}">
              <a16:creationId xmlns:a16="http://schemas.microsoft.com/office/drawing/2014/main" id="{FB936802-5DB7-4D0E-AD79-B2CC49F7EA6D}"/>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79" name="n_3aveValue【消防施設】&#10;有形固定資産減価償却率">
          <a:extLst>
            <a:ext uri="{FF2B5EF4-FFF2-40B4-BE49-F238E27FC236}">
              <a16:creationId xmlns:a16="http://schemas.microsoft.com/office/drawing/2014/main" id="{88444B48-5CAA-45DF-B84D-738A5C13E24C}"/>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80" name="n_4aveValue【消防施設】&#10;有形固定資産減価償却率">
          <a:extLst>
            <a:ext uri="{FF2B5EF4-FFF2-40B4-BE49-F238E27FC236}">
              <a16:creationId xmlns:a16="http://schemas.microsoft.com/office/drawing/2014/main" id="{434A8898-125F-405A-AD5A-79B22BF3477C}"/>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82566</xdr:rowOff>
    </xdr:from>
    <xdr:ext cx="405111" cy="259045"/>
    <xdr:sp macro="" textlink="">
      <xdr:nvSpPr>
        <xdr:cNvPr id="581" name="n_1mainValue【消防施設】&#10;有形固定資産減価償却率">
          <a:extLst>
            <a:ext uri="{FF2B5EF4-FFF2-40B4-BE49-F238E27FC236}">
              <a16:creationId xmlns:a16="http://schemas.microsoft.com/office/drawing/2014/main" id="{A9BA3B1B-B8B5-4903-B591-F0138E324212}"/>
            </a:ext>
          </a:extLst>
        </xdr:cNvPr>
        <xdr:cNvSpPr txBox="1"/>
      </xdr:nvSpPr>
      <xdr:spPr>
        <a:xfrm>
          <a:off x="15266044" y="1448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64788</xdr:rowOff>
    </xdr:from>
    <xdr:ext cx="405111" cy="259045"/>
    <xdr:sp macro="" textlink="">
      <xdr:nvSpPr>
        <xdr:cNvPr id="582" name="n_2mainValue【消防施設】&#10;有形固定資産減価償却率">
          <a:extLst>
            <a:ext uri="{FF2B5EF4-FFF2-40B4-BE49-F238E27FC236}">
              <a16:creationId xmlns:a16="http://schemas.microsoft.com/office/drawing/2014/main" id="{63CABC6D-04E6-43B2-B642-FDDC4D386109}"/>
            </a:ext>
          </a:extLst>
        </xdr:cNvPr>
        <xdr:cNvSpPr txBox="1"/>
      </xdr:nvSpPr>
      <xdr:spPr>
        <a:xfrm>
          <a:off x="14389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583" name="n_3mainValue【消防施設】&#10;有形固定資産減価償却率">
          <a:extLst>
            <a:ext uri="{FF2B5EF4-FFF2-40B4-BE49-F238E27FC236}">
              <a16:creationId xmlns:a16="http://schemas.microsoft.com/office/drawing/2014/main" id="{489ED92D-2303-4161-90DD-F7BA42A40730}"/>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27957</xdr:rowOff>
    </xdr:from>
    <xdr:ext cx="405111" cy="259045"/>
    <xdr:sp macro="" textlink="">
      <xdr:nvSpPr>
        <xdr:cNvPr id="584" name="n_4mainValue【消防施設】&#10;有形固定資産減価償却率">
          <a:extLst>
            <a:ext uri="{FF2B5EF4-FFF2-40B4-BE49-F238E27FC236}">
              <a16:creationId xmlns:a16="http://schemas.microsoft.com/office/drawing/2014/main" id="{6F06768D-4EFB-4208-B810-28A4BF695383}"/>
            </a:ext>
          </a:extLst>
        </xdr:cNvPr>
        <xdr:cNvSpPr txBox="1"/>
      </xdr:nvSpPr>
      <xdr:spPr>
        <a:xfrm>
          <a:off x="12611744" y="1442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AC1BAE7D-AAB5-4404-B7BC-A2B5969454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C01A9832-55BD-4DBC-9556-EEE22D528A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15B691DA-4AA9-4F4F-A87E-41B583658D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E68F24BC-0131-481F-BB81-2C03FCF2E9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AC76355A-893D-4672-94AC-C57B85F92C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1AE1B05B-426A-4D78-9A49-6237F69483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6D1BA933-57A3-44F8-B64E-ABACD507EB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BB6B4C57-C8D4-4072-B06F-D1C105C87A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779227D4-1096-4BB0-B154-115A4B986B0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6BE5E41B-5036-4C29-ACE6-9F62CC7A98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98D945D8-0A23-40CE-825E-8D3338F86D0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B9D1487A-E18A-4B50-A7F9-DCC5458B8DF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1BD57ECA-2EBC-4875-9914-8E4C9BF767A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89BB26C1-54CA-4CC6-898D-5570282B8C9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33380590-FD36-46E2-AE5B-79D19D42C8C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B22D05F4-6129-4611-8BFD-7EA5DA215DB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B8EC747A-2BF8-4129-A59A-B8B124FF562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8B5D348-5390-44F6-87A2-D8F0F567FE3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ED982F3F-BCED-4711-9BED-137568BC584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AE705D00-BE8E-4274-87BA-AF8E375B40E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41285502-51CB-4132-B577-24691E239B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C4F17597-5CD2-4166-9125-78912151FF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BFAA093C-72B8-4888-A08F-190C464D4D4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4E5B1209-1D52-440D-9A41-9EA46A3543ED}"/>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39C92044-C513-420C-BEED-8A60EA1A659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6C821B6F-494A-46BA-A0FC-675BD991BABA}"/>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C044C72C-8475-4ACB-8A6E-D54BF3ED2E67}"/>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A10328CA-763D-4C6F-8C84-107ABE5F78EB}"/>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2158CEB1-0C0D-4BB5-B4D9-AEAF9AF9E663}"/>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8A870FAC-8955-44BA-BA1C-9E9E8AD2123B}"/>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CB78876D-AC5B-482C-A1ED-DE7E29BE261A}"/>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E799F069-EC6E-4A3E-AF60-1932DE0447BA}"/>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5E7AD533-9965-4118-B2D1-C2B5831B9D1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5407C504-4FA9-420A-9E7D-B52808EDB8EE}"/>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98299C8-CFE5-44CD-ACCD-FEF84EEDB1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CFFA4D5A-34C7-4237-8F30-BF23965349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D8789D0-03A6-4A09-89FC-AE9F045F24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E00CF991-7192-4BA3-A1A4-96AC4A77BD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7F8860A1-56E9-4DEB-B209-E6F2B810DF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129032</xdr:rowOff>
    </xdr:from>
    <xdr:to>
      <xdr:col>116</xdr:col>
      <xdr:colOff>114300</xdr:colOff>
      <xdr:row>86</xdr:row>
      <xdr:rowOff>59182</xdr:rowOff>
    </xdr:to>
    <xdr:sp macro="" textlink="">
      <xdr:nvSpPr>
        <xdr:cNvPr id="624" name="楕円 623">
          <a:extLst>
            <a:ext uri="{FF2B5EF4-FFF2-40B4-BE49-F238E27FC236}">
              <a16:creationId xmlns:a16="http://schemas.microsoft.com/office/drawing/2014/main" id="{D39A1A53-8674-4B2F-9CCB-01BD19CE3DC8}"/>
            </a:ext>
          </a:extLst>
        </xdr:cNvPr>
        <xdr:cNvSpPr/>
      </xdr:nvSpPr>
      <xdr:spPr>
        <a:xfrm>
          <a:off x="22110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43959</xdr:rowOff>
    </xdr:from>
    <xdr:ext cx="469744" cy="259045"/>
    <xdr:sp macro="" textlink="">
      <xdr:nvSpPr>
        <xdr:cNvPr id="625" name="【消防施設】&#10;一人当たり面積該当値テキスト">
          <a:extLst>
            <a:ext uri="{FF2B5EF4-FFF2-40B4-BE49-F238E27FC236}">
              <a16:creationId xmlns:a16="http://schemas.microsoft.com/office/drawing/2014/main" id="{A33CEC07-3298-4F55-9FBD-4C4B29ECDDF8}"/>
            </a:ext>
          </a:extLst>
        </xdr:cNvPr>
        <xdr:cNvSpPr txBox="1"/>
      </xdr:nvSpPr>
      <xdr:spPr>
        <a:xfrm>
          <a:off x="22199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129794</xdr:rowOff>
    </xdr:from>
    <xdr:to>
      <xdr:col>112</xdr:col>
      <xdr:colOff>38100</xdr:colOff>
      <xdr:row>86</xdr:row>
      <xdr:rowOff>59944</xdr:rowOff>
    </xdr:to>
    <xdr:sp macro="" textlink="">
      <xdr:nvSpPr>
        <xdr:cNvPr id="626" name="楕円 625">
          <a:extLst>
            <a:ext uri="{FF2B5EF4-FFF2-40B4-BE49-F238E27FC236}">
              <a16:creationId xmlns:a16="http://schemas.microsoft.com/office/drawing/2014/main" id="{6506666E-24B4-436A-95DE-166AD44AF24E}"/>
            </a:ext>
          </a:extLst>
        </xdr:cNvPr>
        <xdr:cNvSpPr/>
      </xdr:nvSpPr>
      <xdr:spPr>
        <a:xfrm>
          <a:off x="21272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xdr:rowOff>
    </xdr:from>
    <xdr:to>
      <xdr:col>116</xdr:col>
      <xdr:colOff>63500</xdr:colOff>
      <xdr:row>86</xdr:row>
      <xdr:rowOff>9144</xdr:rowOff>
    </xdr:to>
    <xdr:cxnSp macro="">
      <xdr:nvCxnSpPr>
        <xdr:cNvPr id="627" name="直線コネクタ 626">
          <a:extLst>
            <a:ext uri="{FF2B5EF4-FFF2-40B4-BE49-F238E27FC236}">
              <a16:creationId xmlns:a16="http://schemas.microsoft.com/office/drawing/2014/main" id="{6C07E1F6-FBFC-4EBC-8595-52DDF4EEC295}"/>
            </a:ext>
          </a:extLst>
        </xdr:cNvPr>
        <xdr:cNvCxnSpPr/>
      </xdr:nvCxnSpPr>
      <xdr:spPr>
        <a:xfrm flipV="1">
          <a:off x="21323300" y="147530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28" name="楕円 627">
          <a:extLst>
            <a:ext uri="{FF2B5EF4-FFF2-40B4-BE49-F238E27FC236}">
              <a16:creationId xmlns:a16="http://schemas.microsoft.com/office/drawing/2014/main" id="{49EF2BCD-B0D7-43DC-A5D0-DD9DA41923D0}"/>
            </a:ext>
          </a:extLst>
        </xdr:cNvPr>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9144</xdr:rowOff>
    </xdr:from>
    <xdr:to>
      <xdr:col>111</xdr:col>
      <xdr:colOff>177800</xdr:colOff>
      <xdr:row>86</xdr:row>
      <xdr:rowOff>11430</xdr:rowOff>
    </xdr:to>
    <xdr:cxnSp macro="">
      <xdr:nvCxnSpPr>
        <xdr:cNvPr id="629" name="直線コネクタ 628">
          <a:extLst>
            <a:ext uri="{FF2B5EF4-FFF2-40B4-BE49-F238E27FC236}">
              <a16:creationId xmlns:a16="http://schemas.microsoft.com/office/drawing/2014/main" id="{997CD5F9-437E-4185-9F1D-86D1B8329B50}"/>
            </a:ext>
          </a:extLst>
        </xdr:cNvPr>
        <xdr:cNvCxnSpPr/>
      </xdr:nvCxnSpPr>
      <xdr:spPr>
        <a:xfrm flipV="1">
          <a:off x="20434300" y="147538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30" name="楕円 629">
          <a:extLst>
            <a:ext uri="{FF2B5EF4-FFF2-40B4-BE49-F238E27FC236}">
              <a16:creationId xmlns:a16="http://schemas.microsoft.com/office/drawing/2014/main" id="{D78ADD30-7B62-44C0-A337-2B46624C7049}"/>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15239</xdr:rowOff>
    </xdr:to>
    <xdr:cxnSp macro="">
      <xdr:nvCxnSpPr>
        <xdr:cNvPr id="631" name="直線コネクタ 630">
          <a:extLst>
            <a:ext uri="{FF2B5EF4-FFF2-40B4-BE49-F238E27FC236}">
              <a16:creationId xmlns:a16="http://schemas.microsoft.com/office/drawing/2014/main" id="{9BC07837-F90C-43C4-A4A4-96F970825D2E}"/>
            </a:ext>
          </a:extLst>
        </xdr:cNvPr>
        <xdr:cNvCxnSpPr/>
      </xdr:nvCxnSpPr>
      <xdr:spPr>
        <a:xfrm flipV="1">
          <a:off x="19545300" y="1475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137413</xdr:rowOff>
    </xdr:from>
    <xdr:to>
      <xdr:col>98</xdr:col>
      <xdr:colOff>38100</xdr:colOff>
      <xdr:row>86</xdr:row>
      <xdr:rowOff>67563</xdr:rowOff>
    </xdr:to>
    <xdr:sp macro="" textlink="">
      <xdr:nvSpPr>
        <xdr:cNvPr id="632" name="楕円 631">
          <a:extLst>
            <a:ext uri="{FF2B5EF4-FFF2-40B4-BE49-F238E27FC236}">
              <a16:creationId xmlns:a16="http://schemas.microsoft.com/office/drawing/2014/main" id="{C8E9B08C-1685-4B34-88D3-89AC5C047E74}"/>
            </a:ext>
          </a:extLst>
        </xdr:cNvPr>
        <xdr:cNvSpPr/>
      </xdr:nvSpPr>
      <xdr:spPr>
        <a:xfrm>
          <a:off x="18605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16763</xdr:rowOff>
    </xdr:to>
    <xdr:cxnSp macro="">
      <xdr:nvCxnSpPr>
        <xdr:cNvPr id="633" name="直線コネクタ 632">
          <a:extLst>
            <a:ext uri="{FF2B5EF4-FFF2-40B4-BE49-F238E27FC236}">
              <a16:creationId xmlns:a16="http://schemas.microsoft.com/office/drawing/2014/main" id="{7A2E542F-2039-4B4D-8017-CC8DA254F82C}"/>
            </a:ext>
          </a:extLst>
        </xdr:cNvPr>
        <xdr:cNvCxnSpPr/>
      </xdr:nvCxnSpPr>
      <xdr:spPr>
        <a:xfrm flipV="1">
          <a:off x="18656300" y="147599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72E81D5B-5C2B-49F6-B8A5-B1A6AA5C258F}"/>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8AB5E551-75E2-49E6-BB76-46FF1BFA683F}"/>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F151A63A-E2DA-4919-A6CD-BCA5FDDF0176}"/>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EFAF902B-4F9A-4DC6-8FAB-65365C78186E}"/>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51071</xdr:rowOff>
    </xdr:from>
    <xdr:ext cx="469744" cy="259045"/>
    <xdr:sp macro="" textlink="">
      <xdr:nvSpPr>
        <xdr:cNvPr id="638" name="n_1mainValue【消防施設】&#10;一人当たり面積">
          <a:extLst>
            <a:ext uri="{FF2B5EF4-FFF2-40B4-BE49-F238E27FC236}">
              <a16:creationId xmlns:a16="http://schemas.microsoft.com/office/drawing/2014/main" id="{B397E01D-93E9-43C2-BB41-8B2ED2E5CA74}"/>
            </a:ext>
          </a:extLst>
        </xdr:cNvPr>
        <xdr:cNvSpPr txBox="1"/>
      </xdr:nvSpPr>
      <xdr:spPr>
        <a:xfrm>
          <a:off x="210757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39" name="n_2mainValue【消防施設】&#10;一人当たり面積">
          <a:extLst>
            <a:ext uri="{FF2B5EF4-FFF2-40B4-BE49-F238E27FC236}">
              <a16:creationId xmlns:a16="http://schemas.microsoft.com/office/drawing/2014/main" id="{2B7A0956-240E-4DBD-8A38-2FEC3533D9A3}"/>
            </a:ext>
          </a:extLst>
        </xdr:cNvPr>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40" name="n_3mainValue【消防施設】&#10;一人当たり面積">
          <a:extLst>
            <a:ext uri="{FF2B5EF4-FFF2-40B4-BE49-F238E27FC236}">
              <a16:creationId xmlns:a16="http://schemas.microsoft.com/office/drawing/2014/main" id="{D9B68A6D-8D56-4802-AC51-904E6767871C}"/>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58690</xdr:rowOff>
    </xdr:from>
    <xdr:ext cx="469744" cy="259045"/>
    <xdr:sp macro="" textlink="">
      <xdr:nvSpPr>
        <xdr:cNvPr id="641" name="n_4mainValue【消防施設】&#10;一人当たり面積">
          <a:extLst>
            <a:ext uri="{FF2B5EF4-FFF2-40B4-BE49-F238E27FC236}">
              <a16:creationId xmlns:a16="http://schemas.microsoft.com/office/drawing/2014/main" id="{44F4BBAF-0806-47B8-A394-B9885E3CFE50}"/>
            </a:ext>
          </a:extLst>
        </xdr:cNvPr>
        <xdr:cNvSpPr txBox="1"/>
      </xdr:nvSpPr>
      <xdr:spPr>
        <a:xfrm>
          <a:off x="184214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FAF7059B-794B-469B-AE9C-420AD831F2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08D075A-0AEC-438D-A267-C470429EA4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D506E36-520D-41E0-8C70-B95BEDBC91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B5925D7C-CBF2-453D-A30A-DD0A39377A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329DE47-E0E9-444E-8302-F2284D4EE9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5B1C6FE-921F-4642-AEFB-ED41CF85E0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A3D321B0-DFBE-4112-96C8-F6850139AA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34ECCDF5-04E7-4424-B650-CA49ED6601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F715583F-7B3C-4328-9186-EE1FD40CE6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29861FD-7243-482D-A220-2BBD965D38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36F3ACFC-CC59-4418-8548-25D0C683C7C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C209FEE0-E25A-477B-B0D0-2CD27F53AF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EE2D9284-53C7-478F-B3BE-BB9D71C7FC0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C7D4C795-E6F2-4817-A5FF-D4500CA98C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CCFB789D-FA04-4103-9E5D-3EB391C42B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647067CA-1C0A-485A-9F5E-E2D15C3EF03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DF63BCC-C034-453B-8B26-F9DEFC2D4C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5BBEADBE-7B9D-401D-8E3F-0EBB1AA7C1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EFB1C057-932B-46F9-9EF6-39769B4152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8EBAB40C-963B-46D2-BB55-E4BFDE9BED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E2DE3B6B-C319-46EE-9055-5F29DF4215A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A1236613-4E09-4443-A917-CB61B3D0823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AC7BD38D-3CDB-45E4-A33B-7795A607C5B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FD41065B-4EF5-46ED-BB8C-56FA5BE4FC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1610D541-7403-4822-A8CF-1FCC4E3A37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7154630D-7856-4482-B387-EDE8CDECF65B}"/>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6946CD4B-A73A-4FA9-9755-B2E2867D2F1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48D949B3-07C7-4D75-AA73-154FF05ACDC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3CB7578F-0B49-4799-9505-CEBF80B1C3A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DA1CF500-BF22-4EAC-A8AB-389C5C5D5C22}"/>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1C72CE6E-C3E7-43BD-9EC9-52A308B8B603}"/>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F3EAD7F6-66A8-4254-A919-290345F53657}"/>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0FE88ED4-F0BF-41CD-954E-0DD25C42EE49}"/>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F37CDEC2-14D6-4663-8C59-27AB4C49E17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F972A130-79A7-499E-86C4-530FD19AA699}"/>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D252688B-94D4-4707-A662-99BC884E2871}"/>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7FA4EE9-F3D8-4AC9-AB3F-DCD7397B07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394BE89-79F9-4E8E-9BFA-B45A4B5243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74CC77D-B649-4DCA-9A5D-40473075DD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2A481B4-CA12-42B2-A05F-56CE4CB05E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195015C-B34A-4060-9F1A-E5071FCC32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133169</xdr:rowOff>
    </xdr:from>
    <xdr:to>
      <xdr:col>85</xdr:col>
      <xdr:colOff>177800</xdr:colOff>
      <xdr:row>108</xdr:row>
      <xdr:rowOff>63319</xdr:rowOff>
    </xdr:to>
    <xdr:sp macro="" textlink="">
      <xdr:nvSpPr>
        <xdr:cNvPr id="683" name="楕円 682">
          <a:extLst>
            <a:ext uri="{FF2B5EF4-FFF2-40B4-BE49-F238E27FC236}">
              <a16:creationId xmlns:a16="http://schemas.microsoft.com/office/drawing/2014/main" id="{9A3E7A71-39E6-4BD1-8C54-E6D74C3B91C1}"/>
            </a:ext>
          </a:extLst>
        </xdr:cNvPr>
        <xdr:cNvSpPr/>
      </xdr:nvSpPr>
      <xdr:spPr>
        <a:xfrm>
          <a:off x="16268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111596</xdr:rowOff>
    </xdr:from>
    <xdr:ext cx="405111" cy="259045"/>
    <xdr:sp macro="" textlink="">
      <xdr:nvSpPr>
        <xdr:cNvPr id="684" name="【庁舎】&#10;有形固定資産減価償却率該当値テキスト">
          <a:extLst>
            <a:ext uri="{FF2B5EF4-FFF2-40B4-BE49-F238E27FC236}">
              <a16:creationId xmlns:a16="http://schemas.microsoft.com/office/drawing/2014/main" id="{024AD987-C157-4065-A161-FDAC5307EAC8}"/>
            </a:ext>
          </a:extLst>
        </xdr:cNvPr>
        <xdr:cNvSpPr txBox="1"/>
      </xdr:nvSpPr>
      <xdr:spPr>
        <a:xfrm>
          <a:off x="16357600"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118473</xdr:rowOff>
    </xdr:from>
    <xdr:to>
      <xdr:col>81</xdr:col>
      <xdr:colOff>101600</xdr:colOff>
      <xdr:row>108</xdr:row>
      <xdr:rowOff>48623</xdr:rowOff>
    </xdr:to>
    <xdr:sp macro="" textlink="">
      <xdr:nvSpPr>
        <xdr:cNvPr id="685" name="楕円 684">
          <a:extLst>
            <a:ext uri="{FF2B5EF4-FFF2-40B4-BE49-F238E27FC236}">
              <a16:creationId xmlns:a16="http://schemas.microsoft.com/office/drawing/2014/main" id="{32B10E6D-BD04-4495-92BC-57A983F589E4}"/>
            </a:ext>
          </a:extLst>
        </xdr:cNvPr>
        <xdr:cNvSpPr/>
      </xdr:nvSpPr>
      <xdr:spPr>
        <a:xfrm>
          <a:off x="15430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169273</xdr:rowOff>
    </xdr:from>
    <xdr:to>
      <xdr:col>85</xdr:col>
      <xdr:colOff>127000</xdr:colOff>
      <xdr:row>108</xdr:row>
      <xdr:rowOff>12519</xdr:rowOff>
    </xdr:to>
    <xdr:cxnSp macro="">
      <xdr:nvCxnSpPr>
        <xdr:cNvPr id="686" name="直線コネクタ 685">
          <a:extLst>
            <a:ext uri="{FF2B5EF4-FFF2-40B4-BE49-F238E27FC236}">
              <a16:creationId xmlns:a16="http://schemas.microsoft.com/office/drawing/2014/main" id="{FAA872FE-B97D-419B-BE0F-B7753B7005AF}"/>
            </a:ext>
          </a:extLst>
        </xdr:cNvPr>
        <xdr:cNvCxnSpPr/>
      </xdr:nvCxnSpPr>
      <xdr:spPr>
        <a:xfrm>
          <a:off x="15481300" y="1851442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103777</xdr:rowOff>
    </xdr:from>
    <xdr:to>
      <xdr:col>76</xdr:col>
      <xdr:colOff>165100</xdr:colOff>
      <xdr:row>108</xdr:row>
      <xdr:rowOff>33927</xdr:rowOff>
    </xdr:to>
    <xdr:sp macro="" textlink="">
      <xdr:nvSpPr>
        <xdr:cNvPr id="687" name="楕円 686">
          <a:extLst>
            <a:ext uri="{FF2B5EF4-FFF2-40B4-BE49-F238E27FC236}">
              <a16:creationId xmlns:a16="http://schemas.microsoft.com/office/drawing/2014/main" id="{E3BFDB38-2527-4CB9-9691-46F5AA624B27}"/>
            </a:ext>
          </a:extLst>
        </xdr:cNvPr>
        <xdr:cNvSpPr/>
      </xdr:nvSpPr>
      <xdr:spPr>
        <a:xfrm>
          <a:off x="14541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154577</xdr:rowOff>
    </xdr:from>
    <xdr:to>
      <xdr:col>81</xdr:col>
      <xdr:colOff>50800</xdr:colOff>
      <xdr:row>107</xdr:row>
      <xdr:rowOff>169273</xdr:rowOff>
    </xdr:to>
    <xdr:cxnSp macro="">
      <xdr:nvCxnSpPr>
        <xdr:cNvPr id="688" name="直線コネクタ 687">
          <a:extLst>
            <a:ext uri="{FF2B5EF4-FFF2-40B4-BE49-F238E27FC236}">
              <a16:creationId xmlns:a16="http://schemas.microsoft.com/office/drawing/2014/main" id="{47F379E1-9378-475C-9AC2-E61A63D7CA53}"/>
            </a:ext>
          </a:extLst>
        </xdr:cNvPr>
        <xdr:cNvCxnSpPr/>
      </xdr:nvCxnSpPr>
      <xdr:spPr>
        <a:xfrm>
          <a:off x="14592300" y="184997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689" name="楕円 688">
          <a:extLst>
            <a:ext uri="{FF2B5EF4-FFF2-40B4-BE49-F238E27FC236}">
              <a16:creationId xmlns:a16="http://schemas.microsoft.com/office/drawing/2014/main" id="{C34751DE-1F5D-447C-A6DF-0C05C9F10771}"/>
            </a:ext>
          </a:extLst>
        </xdr:cNvPr>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141514</xdr:rowOff>
    </xdr:from>
    <xdr:to>
      <xdr:col>76</xdr:col>
      <xdr:colOff>114300</xdr:colOff>
      <xdr:row>107</xdr:row>
      <xdr:rowOff>154577</xdr:rowOff>
    </xdr:to>
    <xdr:cxnSp macro="">
      <xdr:nvCxnSpPr>
        <xdr:cNvPr id="690" name="直線コネクタ 689">
          <a:extLst>
            <a:ext uri="{FF2B5EF4-FFF2-40B4-BE49-F238E27FC236}">
              <a16:creationId xmlns:a16="http://schemas.microsoft.com/office/drawing/2014/main" id="{210E27AD-9BE1-4367-921E-79F6B9765F88}"/>
            </a:ext>
          </a:extLst>
        </xdr:cNvPr>
        <xdr:cNvCxnSpPr/>
      </xdr:nvCxnSpPr>
      <xdr:spPr>
        <a:xfrm>
          <a:off x="13703300" y="184866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691" name="楕円 690">
          <a:extLst>
            <a:ext uri="{FF2B5EF4-FFF2-40B4-BE49-F238E27FC236}">
              <a16:creationId xmlns:a16="http://schemas.microsoft.com/office/drawing/2014/main" id="{1BE1BE64-1BDA-41E6-AF0E-8245B41EFA61}"/>
            </a:ext>
          </a:extLst>
        </xdr:cNvPr>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107</xdr:row>
      <xdr:rowOff>141514</xdr:rowOff>
    </xdr:to>
    <xdr:cxnSp macro="">
      <xdr:nvCxnSpPr>
        <xdr:cNvPr id="692" name="直線コネクタ 691">
          <a:extLst>
            <a:ext uri="{FF2B5EF4-FFF2-40B4-BE49-F238E27FC236}">
              <a16:creationId xmlns:a16="http://schemas.microsoft.com/office/drawing/2014/main" id="{FFC11324-AB15-494F-A2C9-29774939DD83}"/>
            </a:ext>
          </a:extLst>
        </xdr:cNvPr>
        <xdr:cNvCxnSpPr/>
      </xdr:nvCxnSpPr>
      <xdr:spPr>
        <a:xfrm>
          <a:off x="12814300" y="184687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6256E364-0302-41A3-8E4E-6BE236F03BB6}"/>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BAEC5E7B-E49D-4031-A87A-D63E9E9629A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E9A5B8C3-4CB2-44AD-A66E-984B132066EF}"/>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1E29627A-F34D-4A3E-A8BB-9B85E237588E}"/>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39750</xdr:rowOff>
    </xdr:from>
    <xdr:ext cx="405111" cy="259045"/>
    <xdr:sp macro="" textlink="">
      <xdr:nvSpPr>
        <xdr:cNvPr id="697" name="n_1mainValue【庁舎】&#10;有形固定資産減価償却率">
          <a:extLst>
            <a:ext uri="{FF2B5EF4-FFF2-40B4-BE49-F238E27FC236}">
              <a16:creationId xmlns:a16="http://schemas.microsoft.com/office/drawing/2014/main" id="{05BE0CE7-D7A4-409F-A477-6386B3260923}"/>
            </a:ext>
          </a:extLst>
        </xdr:cNvPr>
        <xdr:cNvSpPr txBox="1"/>
      </xdr:nvSpPr>
      <xdr:spPr>
        <a:xfrm>
          <a:off x="152660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25054</xdr:rowOff>
    </xdr:from>
    <xdr:ext cx="405111" cy="259045"/>
    <xdr:sp macro="" textlink="">
      <xdr:nvSpPr>
        <xdr:cNvPr id="698" name="n_2mainValue【庁舎】&#10;有形固定資産減価償却率">
          <a:extLst>
            <a:ext uri="{FF2B5EF4-FFF2-40B4-BE49-F238E27FC236}">
              <a16:creationId xmlns:a16="http://schemas.microsoft.com/office/drawing/2014/main" id="{BCC5DF92-D1B3-4DE6-8993-6F944DD0AD22}"/>
            </a:ext>
          </a:extLst>
        </xdr:cNvPr>
        <xdr:cNvSpPr txBox="1"/>
      </xdr:nvSpPr>
      <xdr:spPr>
        <a:xfrm>
          <a:off x="14389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699" name="n_3mainValue【庁舎】&#10;有形固定資産減価償却率">
          <a:extLst>
            <a:ext uri="{FF2B5EF4-FFF2-40B4-BE49-F238E27FC236}">
              <a16:creationId xmlns:a16="http://schemas.microsoft.com/office/drawing/2014/main" id="{24208051-BF4D-499F-BEB4-41766CB1A48B}"/>
            </a:ext>
          </a:extLst>
        </xdr:cNvPr>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700" name="n_4mainValue【庁舎】&#10;有形固定資産減価償却率">
          <a:extLst>
            <a:ext uri="{FF2B5EF4-FFF2-40B4-BE49-F238E27FC236}">
              <a16:creationId xmlns:a16="http://schemas.microsoft.com/office/drawing/2014/main" id="{E2086F5E-1A62-48CB-BF77-F1F0007C4626}"/>
            </a:ext>
          </a:extLst>
        </xdr:cNvPr>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DCD04B5B-0754-4D9A-8F92-061D10684D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EA20C62B-3FE0-4292-967D-F2020EB07D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A2A54D98-189C-4CCE-A220-E9E8ED1EC2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95834D82-3153-449C-849A-98C5F0C347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13358792-E70B-448C-9B3D-81A3840B0C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4238498A-D226-4F32-8CD2-F790C01B29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DD77643F-E700-4E66-B7FA-5DB3879AF9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EC82C09A-1A45-4921-8C3A-76DF550E27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B1454786-1AD2-47A4-B11C-2D1D1A9E2C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A4631AD-F0A6-4646-BD0F-E5E1A6BA66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D2EAE419-91B9-4132-9387-289FDD0C58E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CDECA1C4-696B-4117-8724-1C1B0A27926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F45ECF16-C58E-47FE-98A8-E6839973843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C430F727-666D-4AF3-98E9-BD949A0290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983638C1-4E16-4A0B-B053-5CD4037F82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8EF7DD20-84BC-4CBB-95DC-F54E4E0E345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5B68F5F8-5E30-443D-AA95-1038982CAC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795E98BB-651E-4B06-BCF0-A96C178274E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3ADF905E-BDFC-4366-BA70-DBAB2E9680D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7B39A87D-340F-4754-B251-5C446C07B25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918D9495-164D-426B-8964-32F8FB00A0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29D1BBE2-4634-443D-BDE6-2C83B4F007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34715B50-C9BA-4D2F-9510-36E3923219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BE931EDD-E56B-4E4C-9CC1-005D23889344}"/>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EF1580E0-CC72-4731-B3CC-F47B06B29032}"/>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DEA3828E-1364-48C6-90FA-CB1D624F34DC}"/>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1D0DE4A2-D50B-488D-A0AF-6D352FF8C9D8}"/>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17D46E66-B7A2-4386-85AC-1916CDC83C7D}"/>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29" name="【庁舎】&#10;一人当たり面積平均値テキスト">
          <a:extLst>
            <a:ext uri="{FF2B5EF4-FFF2-40B4-BE49-F238E27FC236}">
              <a16:creationId xmlns:a16="http://schemas.microsoft.com/office/drawing/2014/main" id="{CCFDF14B-9362-4DCB-8D34-A08D09EAF37D}"/>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73668363-8086-4551-B951-6C2BC1CCE4C7}"/>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2BFC9ED7-9347-41B3-B371-4F1F03CB6BFC}"/>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44DEADD6-72C2-4BF7-8FB6-F65AAF2D41E2}"/>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B119113C-DE0A-4F79-96B0-B9FBF9A354E3}"/>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EFCF9D22-EF1C-45A7-B5FE-D7A5DDC631A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EDC4A84-30D4-4152-A3C5-71F84AEB21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CD1307D-B812-4BC6-9755-52F614D583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6179DFA-B008-49E9-BC74-D9AB39B5E8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810A82B-D030-4644-AB47-E5415F58B1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D03C315-B179-41E5-B883-43361D8435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40" name="楕円 739">
          <a:extLst>
            <a:ext uri="{FF2B5EF4-FFF2-40B4-BE49-F238E27FC236}">
              <a16:creationId xmlns:a16="http://schemas.microsoft.com/office/drawing/2014/main" id="{4F53EF53-1C7F-4567-88B3-10A16853B5E6}"/>
            </a:ext>
          </a:extLst>
        </xdr:cNvPr>
        <xdr:cNvSpPr/>
      </xdr:nvSpPr>
      <xdr:spPr>
        <a:xfrm>
          <a:off x="22110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41419</xdr:rowOff>
    </xdr:from>
    <xdr:ext cx="469744" cy="259045"/>
    <xdr:sp macro="" textlink="">
      <xdr:nvSpPr>
        <xdr:cNvPr id="741" name="【庁舎】&#10;一人当たり面積該当値テキスト">
          <a:extLst>
            <a:ext uri="{FF2B5EF4-FFF2-40B4-BE49-F238E27FC236}">
              <a16:creationId xmlns:a16="http://schemas.microsoft.com/office/drawing/2014/main" id="{F3E5014A-4A36-4D2E-8092-0E01F2C0846D}"/>
            </a:ext>
          </a:extLst>
        </xdr:cNvPr>
        <xdr:cNvSpPr txBox="1"/>
      </xdr:nvSpPr>
      <xdr:spPr>
        <a:xfrm>
          <a:off x="22199600" y="180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22733</xdr:rowOff>
    </xdr:from>
    <xdr:to>
      <xdr:col>112</xdr:col>
      <xdr:colOff>38100</xdr:colOff>
      <xdr:row>106</xdr:row>
      <xdr:rowOff>124333</xdr:rowOff>
    </xdr:to>
    <xdr:sp macro="" textlink="">
      <xdr:nvSpPr>
        <xdr:cNvPr id="742" name="楕円 741">
          <a:extLst>
            <a:ext uri="{FF2B5EF4-FFF2-40B4-BE49-F238E27FC236}">
              <a16:creationId xmlns:a16="http://schemas.microsoft.com/office/drawing/2014/main" id="{14F6262E-BCD1-458C-B59D-F1B1FFC68172}"/>
            </a:ext>
          </a:extLst>
        </xdr:cNvPr>
        <xdr:cNvSpPr/>
      </xdr:nvSpPr>
      <xdr:spPr>
        <a:xfrm>
          <a:off x="21272500" y="181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69342</xdr:rowOff>
    </xdr:from>
    <xdr:to>
      <xdr:col>116</xdr:col>
      <xdr:colOff>63500</xdr:colOff>
      <xdr:row>106</xdr:row>
      <xdr:rowOff>73533</xdr:rowOff>
    </xdr:to>
    <xdr:cxnSp macro="">
      <xdr:nvCxnSpPr>
        <xdr:cNvPr id="743" name="直線コネクタ 742">
          <a:extLst>
            <a:ext uri="{FF2B5EF4-FFF2-40B4-BE49-F238E27FC236}">
              <a16:creationId xmlns:a16="http://schemas.microsoft.com/office/drawing/2014/main" id="{726285CE-5A71-4F7A-9ECD-DC1BE1F83A4E}"/>
            </a:ext>
          </a:extLst>
        </xdr:cNvPr>
        <xdr:cNvCxnSpPr/>
      </xdr:nvCxnSpPr>
      <xdr:spPr>
        <a:xfrm flipV="1">
          <a:off x="21323300" y="1824304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31114</xdr:rowOff>
    </xdr:from>
    <xdr:to>
      <xdr:col>107</xdr:col>
      <xdr:colOff>101600</xdr:colOff>
      <xdr:row>106</xdr:row>
      <xdr:rowOff>132714</xdr:rowOff>
    </xdr:to>
    <xdr:sp macro="" textlink="">
      <xdr:nvSpPr>
        <xdr:cNvPr id="744" name="楕円 743">
          <a:extLst>
            <a:ext uri="{FF2B5EF4-FFF2-40B4-BE49-F238E27FC236}">
              <a16:creationId xmlns:a16="http://schemas.microsoft.com/office/drawing/2014/main" id="{A42A60D9-D097-42C0-831A-C821B10A5BC1}"/>
            </a:ext>
          </a:extLst>
        </xdr:cNvPr>
        <xdr:cNvSpPr/>
      </xdr:nvSpPr>
      <xdr:spPr>
        <a:xfrm>
          <a:off x="20383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73533</xdr:rowOff>
    </xdr:from>
    <xdr:to>
      <xdr:col>111</xdr:col>
      <xdr:colOff>177800</xdr:colOff>
      <xdr:row>106</xdr:row>
      <xdr:rowOff>81914</xdr:rowOff>
    </xdr:to>
    <xdr:cxnSp macro="">
      <xdr:nvCxnSpPr>
        <xdr:cNvPr id="745" name="直線コネクタ 744">
          <a:extLst>
            <a:ext uri="{FF2B5EF4-FFF2-40B4-BE49-F238E27FC236}">
              <a16:creationId xmlns:a16="http://schemas.microsoft.com/office/drawing/2014/main" id="{3DC19BC8-BC7E-438B-B77A-EC6C5FA78A73}"/>
            </a:ext>
          </a:extLst>
        </xdr:cNvPr>
        <xdr:cNvCxnSpPr/>
      </xdr:nvCxnSpPr>
      <xdr:spPr>
        <a:xfrm flipV="1">
          <a:off x="20434300" y="1824723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44450</xdr:rowOff>
    </xdr:from>
    <xdr:to>
      <xdr:col>102</xdr:col>
      <xdr:colOff>165100</xdr:colOff>
      <xdr:row>106</xdr:row>
      <xdr:rowOff>146050</xdr:rowOff>
    </xdr:to>
    <xdr:sp macro="" textlink="">
      <xdr:nvSpPr>
        <xdr:cNvPr id="746" name="楕円 745">
          <a:extLst>
            <a:ext uri="{FF2B5EF4-FFF2-40B4-BE49-F238E27FC236}">
              <a16:creationId xmlns:a16="http://schemas.microsoft.com/office/drawing/2014/main" id="{A0231BBF-7A41-4D62-BA07-AF0D6BB3B301}"/>
            </a:ext>
          </a:extLst>
        </xdr:cNvPr>
        <xdr:cNvSpPr/>
      </xdr:nvSpPr>
      <xdr:spPr>
        <a:xfrm>
          <a:off x="19494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81914</xdr:rowOff>
    </xdr:from>
    <xdr:to>
      <xdr:col>107</xdr:col>
      <xdr:colOff>50800</xdr:colOff>
      <xdr:row>106</xdr:row>
      <xdr:rowOff>95250</xdr:rowOff>
    </xdr:to>
    <xdr:cxnSp macro="">
      <xdr:nvCxnSpPr>
        <xdr:cNvPr id="747" name="直線コネクタ 746">
          <a:extLst>
            <a:ext uri="{FF2B5EF4-FFF2-40B4-BE49-F238E27FC236}">
              <a16:creationId xmlns:a16="http://schemas.microsoft.com/office/drawing/2014/main" id="{EC811282-408F-40EC-B3A8-1E960D532B17}"/>
            </a:ext>
          </a:extLst>
        </xdr:cNvPr>
        <xdr:cNvCxnSpPr/>
      </xdr:nvCxnSpPr>
      <xdr:spPr>
        <a:xfrm flipV="1">
          <a:off x="19545300" y="182556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48" name="楕円 747">
          <a:extLst>
            <a:ext uri="{FF2B5EF4-FFF2-40B4-BE49-F238E27FC236}">
              <a16:creationId xmlns:a16="http://schemas.microsoft.com/office/drawing/2014/main" id="{C0CF35D2-5F4F-4EC0-AE0C-0AA308F7E690}"/>
            </a:ext>
          </a:extLst>
        </xdr:cNvPr>
        <xdr:cNvSpPr/>
      </xdr:nvSpPr>
      <xdr:spPr>
        <a:xfrm>
          <a:off x="18605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95250</xdr:rowOff>
    </xdr:from>
    <xdr:to>
      <xdr:col>102</xdr:col>
      <xdr:colOff>114300</xdr:colOff>
      <xdr:row>106</xdr:row>
      <xdr:rowOff>102870</xdr:rowOff>
    </xdr:to>
    <xdr:cxnSp macro="">
      <xdr:nvCxnSpPr>
        <xdr:cNvPr id="749" name="直線コネクタ 748">
          <a:extLst>
            <a:ext uri="{FF2B5EF4-FFF2-40B4-BE49-F238E27FC236}">
              <a16:creationId xmlns:a16="http://schemas.microsoft.com/office/drawing/2014/main" id="{4E839A0B-F804-435E-85C3-0A01D316DD2A}"/>
            </a:ext>
          </a:extLst>
        </xdr:cNvPr>
        <xdr:cNvCxnSpPr/>
      </xdr:nvCxnSpPr>
      <xdr:spPr>
        <a:xfrm flipV="1">
          <a:off x="18656300" y="1826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50" name="n_1aveValue【庁舎】&#10;一人当たり面積">
          <a:extLst>
            <a:ext uri="{FF2B5EF4-FFF2-40B4-BE49-F238E27FC236}">
              <a16:creationId xmlns:a16="http://schemas.microsoft.com/office/drawing/2014/main" id="{3655E96D-E4E4-42E3-AD1F-163E55F79D1C}"/>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51" name="n_2aveValue【庁舎】&#10;一人当たり面積">
          <a:extLst>
            <a:ext uri="{FF2B5EF4-FFF2-40B4-BE49-F238E27FC236}">
              <a16:creationId xmlns:a16="http://schemas.microsoft.com/office/drawing/2014/main" id="{83FCB1E5-F122-4D54-9F72-CA43ECB7E37B}"/>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52" name="n_3aveValue【庁舎】&#10;一人当たり面積">
          <a:extLst>
            <a:ext uri="{FF2B5EF4-FFF2-40B4-BE49-F238E27FC236}">
              <a16:creationId xmlns:a16="http://schemas.microsoft.com/office/drawing/2014/main" id="{7B39B08F-4FF6-49B2-AC71-F39678730357}"/>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53" name="n_4aveValue【庁舎】&#10;一人当たり面積">
          <a:extLst>
            <a:ext uri="{FF2B5EF4-FFF2-40B4-BE49-F238E27FC236}">
              <a16:creationId xmlns:a16="http://schemas.microsoft.com/office/drawing/2014/main" id="{C06145FF-FB59-4441-B010-3E461607B16F}"/>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140860</xdr:rowOff>
    </xdr:from>
    <xdr:ext cx="469744" cy="259045"/>
    <xdr:sp macro="" textlink="">
      <xdr:nvSpPr>
        <xdr:cNvPr id="754" name="n_1mainValue【庁舎】&#10;一人当たり面積">
          <a:extLst>
            <a:ext uri="{FF2B5EF4-FFF2-40B4-BE49-F238E27FC236}">
              <a16:creationId xmlns:a16="http://schemas.microsoft.com/office/drawing/2014/main" id="{6E7F6DC3-39EB-4BCE-B65A-42A169290640}"/>
            </a:ext>
          </a:extLst>
        </xdr:cNvPr>
        <xdr:cNvSpPr txBox="1"/>
      </xdr:nvSpPr>
      <xdr:spPr>
        <a:xfrm>
          <a:off x="21075727" y="179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149241</xdr:rowOff>
    </xdr:from>
    <xdr:ext cx="469744" cy="259045"/>
    <xdr:sp macro="" textlink="">
      <xdr:nvSpPr>
        <xdr:cNvPr id="755" name="n_2mainValue【庁舎】&#10;一人当たり面積">
          <a:extLst>
            <a:ext uri="{FF2B5EF4-FFF2-40B4-BE49-F238E27FC236}">
              <a16:creationId xmlns:a16="http://schemas.microsoft.com/office/drawing/2014/main" id="{387C8F3B-0889-4A2B-A9BC-D6FAFBA2360F}"/>
            </a:ext>
          </a:extLst>
        </xdr:cNvPr>
        <xdr:cNvSpPr txBox="1"/>
      </xdr:nvSpPr>
      <xdr:spPr>
        <a:xfrm>
          <a:off x="20199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162577</xdr:rowOff>
    </xdr:from>
    <xdr:ext cx="469744" cy="259045"/>
    <xdr:sp macro="" textlink="">
      <xdr:nvSpPr>
        <xdr:cNvPr id="756" name="n_3mainValue【庁舎】&#10;一人当たり面積">
          <a:extLst>
            <a:ext uri="{FF2B5EF4-FFF2-40B4-BE49-F238E27FC236}">
              <a16:creationId xmlns:a16="http://schemas.microsoft.com/office/drawing/2014/main" id="{604F7B8A-4A73-4B12-AF09-0925C8FFFE99}"/>
            </a:ext>
          </a:extLst>
        </xdr:cNvPr>
        <xdr:cNvSpPr txBox="1"/>
      </xdr:nvSpPr>
      <xdr:spPr>
        <a:xfrm>
          <a:off x="193104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7" name="n_4mainValue【庁舎】&#10;一人当たり面積">
          <a:extLst>
            <a:ext uri="{FF2B5EF4-FFF2-40B4-BE49-F238E27FC236}">
              <a16:creationId xmlns:a16="http://schemas.microsoft.com/office/drawing/2014/main" id="{45F3E3E8-B2BC-4BDF-9845-24751DA7A30F}"/>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976B3B27-526E-484E-AF93-5ED52B76D3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00D1097-C8A3-4EBE-8E9E-840061E219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81C85555-D276-4D56-B136-4935707128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類似団体平均と比べ、多くの施設が老朽化しており、体育館、消防施設、庁舎については類似団体との差が大きいことが伺える。財政状況を踏まえ建替等の検討を進める。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2,363
2,327
665.54
5,922,827
5,807,843
111,583
2,996,599
5,797,319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104775</xdr:rowOff>
    </xdr:from>
    <xdr:ext cx="1122045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62475"/>
          <a:ext cx="112204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に加え、町内に大型事業所等が少ないことなどにより財政基盤が弱く、類似団体平均を下回っている。人件費の平準化や投資的経費の抑制とともに、公共料金の改定や町税の収納率向上など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経常収支比率は公債費の減少等により、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ポイント減少したが、類似団体平均と比較しても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ポイント上回っているため、投資的経費の管理や施設の統廃合など、行財政改革の取り組みを一層推進し、義務的経費の抑制に努める。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65</xdr:row>
      <xdr:rowOff>12700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926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50377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5695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158962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660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98637</xdr:rowOff>
    </xdr:from>
    <xdr:to>
      <xdr:col>11</xdr:col>
      <xdr:colOff>31750</xdr:colOff>
      <xdr:row>66</xdr:row>
      <xdr:rowOff>158962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4143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171027</xdr:rowOff>
    </xdr:from>
    <xdr:to>
      <xdr:col>15</xdr:col>
      <xdr:colOff>133350</xdr:colOff>
      <xdr:row>66</xdr:row>
      <xdr:rowOff>101177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108162</xdr:rowOff>
    </xdr:from>
    <xdr:to>
      <xdr:col>11</xdr:col>
      <xdr:colOff>82550</xdr:colOff>
      <xdr:row>67</xdr:row>
      <xdr:rowOff>38312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23089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経常収支比率は公債費の減少等により、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ポイント減少したが、類似団体平均と比較しても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ポイント上回っているため、投資的経費の管理や施設の統廃合など、行財政改革の取り組みを一層推進し、義務的経費の抑制に努める。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101029</xdr:rowOff>
    </xdr:from>
    <xdr:to>
      <xdr:col>23</xdr:col>
      <xdr:colOff>133350</xdr:colOff>
      <xdr:row>82</xdr:row>
      <xdr:rowOff>162429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59929"/>
          <a:ext cx="838200" cy="6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46881</xdr:rowOff>
    </xdr:from>
    <xdr:to>
      <xdr:col>19</xdr:col>
      <xdr:colOff>133350</xdr:colOff>
      <xdr:row>82</xdr:row>
      <xdr:rowOff>101029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05781"/>
          <a:ext cx="889000" cy="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46881</xdr:rowOff>
    </xdr:from>
    <xdr:to>
      <xdr:col>15</xdr:col>
      <xdr:colOff>82550</xdr:colOff>
      <xdr:row>82</xdr:row>
      <xdr:rowOff>47991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0578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47991</xdr:rowOff>
    </xdr:from>
    <xdr:to>
      <xdr:col>11</xdr:col>
      <xdr:colOff>31750</xdr:colOff>
      <xdr:row>82</xdr:row>
      <xdr:rowOff>62830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106891"/>
          <a:ext cx="8890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111629</xdr:rowOff>
    </xdr:from>
    <xdr:to>
      <xdr:col>23</xdr:col>
      <xdr:colOff>184150</xdr:colOff>
      <xdr:row>83</xdr:row>
      <xdr:rowOff>41779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83706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50229</xdr:rowOff>
    </xdr:from>
    <xdr:to>
      <xdr:col>19</xdr:col>
      <xdr:colOff>184150</xdr:colOff>
      <xdr:row>82</xdr:row>
      <xdr:rowOff>151829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136606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9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167531</xdr:rowOff>
    </xdr:from>
    <xdr:to>
      <xdr:col>15</xdr:col>
      <xdr:colOff>133350</xdr:colOff>
      <xdr:row>82</xdr:row>
      <xdr:rowOff>97681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82458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4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168641</xdr:rowOff>
    </xdr:from>
    <xdr:to>
      <xdr:col>11</xdr:col>
      <xdr:colOff>82550</xdr:colOff>
      <xdr:row>82</xdr:row>
      <xdr:rowOff>98791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83568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12030</xdr:rowOff>
    </xdr:from>
    <xdr:to>
      <xdr:col>7</xdr:col>
      <xdr:colOff>31750</xdr:colOff>
      <xdr:row>82</xdr:row>
      <xdr:rowOff>113630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98407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職員構成にバラツキがあることから</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と類似団体平均を上回っている。計画的な職員採用と給与の適正化を図り縮減に努める。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78423</xdr:rowOff>
    </xdr:from>
    <xdr:to>
      <xdr:col>81</xdr:col>
      <xdr:colOff>44450</xdr:colOff>
      <xdr:row>88</xdr:row>
      <xdr:rowOff>78423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66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88</xdr:row>
      <xdr:rowOff>78423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5743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141288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117157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15211"/>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27623</xdr:rowOff>
    </xdr:from>
    <xdr:to>
      <xdr:col>81</xdr:col>
      <xdr:colOff>95250</xdr:colOff>
      <xdr:row>88</xdr:row>
      <xdr:rowOff>129223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94950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1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27623</xdr:rowOff>
    </xdr:from>
    <xdr:to>
      <xdr:col>77</xdr:col>
      <xdr:colOff>95250</xdr:colOff>
      <xdr:row>88</xdr:row>
      <xdr:rowOff>129223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114000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0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2,327</a:t>
          </a:r>
          <a:r>
            <a:rPr kumimoji="1" lang="ja-JP" altLang="en-US" sz="1300">
              <a:latin typeface="ＭＳ Ｐゴシック" panose="020B0600070205080204" pitchFamily="50" charset="-128"/>
              <a:ea typeface="ＭＳ Ｐゴシック" panose="020B0600070205080204" pitchFamily="50" charset="-128"/>
            </a:rPr>
            <a:t>人と少ないため</a:t>
          </a:r>
          <a:r>
            <a:rPr kumimoji="1" lang="en-US" altLang="ja-JP" sz="1300">
              <a:latin typeface="ＭＳ Ｐゴシック" panose="020B0600070205080204" pitchFamily="50" charset="-128"/>
              <a:ea typeface="ＭＳ Ｐゴシック" panose="020B0600070205080204" pitchFamily="50" charset="-128"/>
            </a:rPr>
            <a:t>33.86</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人と類似団体平均を上回っている。雇用の創設や住宅施策、更には子育て施策の充実により人口流出の抑制に努めるとともに人件費の平準化を図る。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114772</xdr:rowOff>
    </xdr:from>
    <xdr:to>
      <xdr:col>81</xdr:col>
      <xdr:colOff>44450</xdr:colOff>
      <xdr:row>62</xdr:row>
      <xdr:rowOff>125802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44672"/>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114772</xdr:rowOff>
    </xdr:from>
    <xdr:to>
      <xdr:col>77</xdr:col>
      <xdr:colOff>44450</xdr:colOff>
      <xdr:row>62</xdr:row>
      <xdr:rowOff>148209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744672"/>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148209</xdr:rowOff>
    </xdr:from>
    <xdr:to>
      <xdr:col>72</xdr:col>
      <xdr:colOff>203200</xdr:colOff>
      <xdr:row>63</xdr:row>
      <xdr:rowOff>20882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778109"/>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74785</xdr:rowOff>
    </xdr:from>
    <xdr:to>
      <xdr:col>68</xdr:col>
      <xdr:colOff>152400</xdr:colOff>
      <xdr:row>63</xdr:row>
      <xdr:rowOff>20882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04685"/>
          <a:ext cx="889000" cy="1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75002</xdr:rowOff>
    </xdr:from>
    <xdr:to>
      <xdr:col>81</xdr:col>
      <xdr:colOff>95250</xdr:colOff>
      <xdr:row>63</xdr:row>
      <xdr:rowOff>5152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0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47079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7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63972</xdr:rowOff>
    </xdr:from>
    <xdr:to>
      <xdr:col>77</xdr:col>
      <xdr:colOff>95250</xdr:colOff>
      <xdr:row>62</xdr:row>
      <xdr:rowOff>165572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150349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8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97409</xdr:rowOff>
    </xdr:from>
    <xdr:to>
      <xdr:col>73</xdr:col>
      <xdr:colOff>44450</xdr:colOff>
      <xdr:row>63</xdr:row>
      <xdr:rowOff>27559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12336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141532</xdr:rowOff>
    </xdr:from>
    <xdr:to>
      <xdr:col>68</xdr:col>
      <xdr:colOff>203200</xdr:colOff>
      <xdr:row>63</xdr:row>
      <xdr:rowOff>71682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56459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5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23985</xdr:rowOff>
    </xdr:from>
    <xdr:to>
      <xdr:col>64</xdr:col>
      <xdr:colOff>152400</xdr:colOff>
      <xdr:row>62</xdr:row>
      <xdr:rowOff>125585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110362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4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地方債残高が増加したことにより、将来負担比率は上昇しているが、償還額が減少したことで公債費負担比率は減少した。</a:t>
          </a:r>
        </a:p>
        <a:p>
          <a:r>
            <a:rPr kumimoji="1" lang="ja-JP" altLang="en-US" sz="1300">
              <a:latin typeface="ＭＳ Ｐゴシック" panose="020B0600070205080204" pitchFamily="50" charset="-128"/>
              <a:ea typeface="ＭＳ Ｐゴシック" panose="020B0600070205080204" pitchFamily="50" charset="-128"/>
            </a:rPr>
            <a:t>　今後は道の駅再編整備事業等の地方債元利償還金の返済が始まった際に増加が見込まれるが、計画的な事業実施により地方債発行額の抑制に努める。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52494</xdr:rowOff>
    </xdr:from>
    <xdr:to>
      <xdr:col>81</xdr:col>
      <xdr:colOff>44450</xdr:colOff>
      <xdr:row>44</xdr:row>
      <xdr:rowOff>140970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5962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140970</xdr:rowOff>
    </xdr:from>
    <xdr:to>
      <xdr:col>77</xdr:col>
      <xdr:colOff>44450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6847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165100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5802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1694</xdr:rowOff>
    </xdr:from>
    <xdr:to>
      <xdr:col>81</xdr:col>
      <xdr:colOff>95250</xdr:colOff>
      <xdr:row>44</xdr:row>
      <xdr:rowOff>103294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145221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90170</xdr:rowOff>
    </xdr:from>
    <xdr:to>
      <xdr:col>77</xdr:col>
      <xdr:colOff>95250</xdr:colOff>
      <xdr:row>45</xdr:row>
      <xdr:rowOff>20320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5097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道の駅再編整備事業等に伴い地方債残高が増加したことにより前年度を上回っている。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　地方債残高が増加傾向にあることから、投資的経費の抑制による地方債残高の抑制や、充当可能基金の増額等を一層図ることにより、将来負担額の減少を図り、財政の健全化に努める。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24130</xdr:rowOff>
    </xdr:from>
    <xdr:to>
      <xdr:col>81</xdr:col>
      <xdr:colOff>44450</xdr:colOff>
      <xdr:row>17</xdr:row>
      <xdr:rowOff>141424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595880"/>
          <a:ext cx="838200" cy="4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17</xdr:row>
      <xdr:rowOff>41456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95880"/>
          <a:ext cx="889000" cy="3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41456</xdr:rowOff>
    </xdr:from>
    <xdr:to>
      <xdr:col>72</xdr:col>
      <xdr:colOff>203200</xdr:colOff>
      <xdr:row>19</xdr:row>
      <xdr:rowOff>79466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56106"/>
          <a:ext cx="889000" cy="38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79466</xdr:rowOff>
    </xdr:from>
    <xdr:to>
      <xdr:col>68</xdr:col>
      <xdr:colOff>152400</xdr:colOff>
      <xdr:row>20</xdr:row>
      <xdr:rowOff>1089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33701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90624</xdr:rowOff>
    </xdr:from>
    <xdr:to>
      <xdr:col>81</xdr:col>
      <xdr:colOff>95250</xdr:colOff>
      <xdr:row>18</xdr:row>
      <xdr:rowOff>20774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62701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97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162106</xdr:rowOff>
    </xdr:from>
    <xdr:to>
      <xdr:col>73</xdr:col>
      <xdr:colOff>44450</xdr:colOff>
      <xdr:row>17</xdr:row>
      <xdr:rowOff>92256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77033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9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28666</xdr:rowOff>
    </xdr:from>
    <xdr:to>
      <xdr:col>68</xdr:col>
      <xdr:colOff>203200</xdr:colOff>
      <xdr:row>19</xdr:row>
      <xdr:rowOff>130266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115043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121739</xdr:rowOff>
    </xdr:from>
    <xdr:to>
      <xdr:col>64</xdr:col>
      <xdr:colOff>152400</xdr:colOff>
      <xdr:row>20</xdr:row>
      <xdr:rowOff>51889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36666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2,363
2,327
665.54
5,922,827
5,807,843
111,583
2,996,599
5,797,319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定年退職者の増により類似団体平均より下回っているが、引き続き定住化策や地域支援策により税収の増加を図るとともに、人件費の平準化を図る。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等の増により物件費の額は増加し、類似団体平均を上回っている。山間に広大な行政面積を持ち、かつ中心部に人造湖を抱えていることから集落が分散し、人口規模に比べて学校や公民館等の公共施設が多いことによるものである。既に施設の指定管理制度を導入しているが、今後も行財政改革による事務事業の効率化や施設の統廃合などによ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17</xdr:row>
      <xdr:rowOff>156718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66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17</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66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1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71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児童手当や医療費助成など年々上昇しているが、特定財源の確保に努め、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公共施設等の老朽化が進んでおり、今後においても維持補修費の増加が見込まれることから、効率的な施設管理のあり方を含めて計画的な営繕の実施により維持補修費の平準化に努める。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73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18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76708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18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108712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77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164863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144289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福祉や農業に対する補助金等の継続により類似団体平均を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事業の見直し等により事業費の抑制に努める。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37</xdr:row>
      <xdr:rowOff>10414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443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公営住宅東幾寅建設事業の償還金額が増となっており、償還金の総額は増となっているが、補助費等の割合が増加したことにより本年度は前年度より減少している。</a:t>
          </a:r>
        </a:p>
        <a:p>
          <a:r>
            <a:rPr kumimoji="1" lang="ja-JP" altLang="en-US" sz="1300">
              <a:latin typeface="ＭＳ Ｐゴシック" panose="020B0600070205080204" pitchFamily="50" charset="-128"/>
              <a:ea typeface="ＭＳ Ｐゴシック" panose="020B0600070205080204" pitchFamily="50" charset="-128"/>
            </a:rPr>
            <a:t>　今後数年間は増加する見込みであり、現状として</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と類似団体平均を上回っており、経常経費に占める割合も依然大きいことから、事業費の管理を行い削減に努める。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31750</xdr:rowOff>
    </xdr:from>
    <xdr:to>
      <xdr:col>24</xdr:col>
      <xdr:colOff>25400</xdr:colOff>
      <xdr:row>78</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0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79</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620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27939</xdr:rowOff>
    </xdr:from>
    <xdr:to>
      <xdr:col>15</xdr:col>
      <xdr:colOff>98425</xdr:colOff>
      <xdr:row>79</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572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168911</xdr:rowOff>
    </xdr:from>
    <xdr:to>
      <xdr:col>11</xdr:col>
      <xdr:colOff>9525</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5420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148589</xdr:rowOff>
    </xdr:from>
    <xdr:to>
      <xdr:col>15</xdr:col>
      <xdr:colOff>149225</xdr:colOff>
      <xdr:row>79</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118111</xdr:rowOff>
    </xdr:from>
    <xdr:to>
      <xdr:col>6</xdr:col>
      <xdr:colOff>171450</xdr:colOff>
      <xdr:row>79</xdr:row>
      <xdr:rowOff>48261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33038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物件費等の増により類似団体平均を上回っている。事務事業の効率化や施設の統廃合等により経費削減に努める。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50800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20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78</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23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79</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115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43180</xdr:rowOff>
    </xdr:from>
    <xdr:to>
      <xdr:col>69</xdr:col>
      <xdr:colOff>92075</xdr:colOff>
      <xdr:row>79</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87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0</xdr:rowOff>
    </xdr:from>
    <xdr:to>
      <xdr:col>69</xdr:col>
      <xdr:colOff>142875</xdr:colOff>
      <xdr:row>79</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166395</xdr:rowOff>
    </xdr:from>
    <xdr:to>
      <xdr:col>29</xdr:col>
      <xdr:colOff>127000</xdr:colOff>
      <xdr:row>15</xdr:row>
      <xdr:rowOff>168041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85770"/>
          <a:ext cx="6477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168041</xdr:rowOff>
    </xdr:from>
    <xdr:to>
      <xdr:col>26</xdr:col>
      <xdr:colOff>50800</xdr:colOff>
      <xdr:row>16</xdr:row>
      <xdr:rowOff>21514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87416"/>
          <a:ext cx="698500" cy="2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21514</xdr:rowOff>
    </xdr:from>
    <xdr:to>
      <xdr:col>22</xdr:col>
      <xdr:colOff>114300</xdr:colOff>
      <xdr:row>16</xdr:row>
      <xdr:rowOff>46916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12339"/>
          <a:ext cx="698500" cy="2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46916</xdr:rowOff>
    </xdr:from>
    <xdr:to>
      <xdr:col>18</xdr:col>
      <xdr:colOff>177800</xdr:colOff>
      <xdr:row>16</xdr:row>
      <xdr:rowOff>55770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37741"/>
          <a:ext cx="698500" cy="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115595</xdr:rowOff>
    </xdr:from>
    <xdr:to>
      <xdr:col>29</xdr:col>
      <xdr:colOff>177800</xdr:colOff>
      <xdr:row>16</xdr:row>
      <xdr:rowOff>45745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3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132122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117241</xdr:rowOff>
    </xdr:from>
    <xdr:to>
      <xdr:col>26</xdr:col>
      <xdr:colOff>101600</xdr:colOff>
      <xdr:row>16</xdr:row>
      <xdr:rowOff>47391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3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57568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0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142164</xdr:rowOff>
    </xdr:from>
    <xdr:to>
      <xdr:col>22</xdr:col>
      <xdr:colOff>165100</xdr:colOff>
      <xdr:row>16</xdr:row>
      <xdr:rowOff>72314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6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82491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3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167566</xdr:rowOff>
    </xdr:from>
    <xdr:to>
      <xdr:col>19</xdr:col>
      <xdr:colOff>38100</xdr:colOff>
      <xdr:row>16</xdr:row>
      <xdr:rowOff>97716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8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107893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5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4970</xdr:rowOff>
    </xdr:from>
    <xdr:to>
      <xdr:col>15</xdr:col>
      <xdr:colOff>101600</xdr:colOff>
      <xdr:row>16</xdr:row>
      <xdr:rowOff>106570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9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116747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6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220584</xdr:rowOff>
    </xdr:from>
    <xdr:to>
      <xdr:col>29</xdr:col>
      <xdr:colOff>127000</xdr:colOff>
      <xdr:row>34</xdr:row>
      <xdr:rowOff>230917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88034"/>
          <a:ext cx="6477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156901</xdr:rowOff>
    </xdr:from>
    <xdr:to>
      <xdr:col>26</xdr:col>
      <xdr:colOff>50800</xdr:colOff>
      <xdr:row>34</xdr:row>
      <xdr:rowOff>220584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424351"/>
          <a:ext cx="698500" cy="6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156901</xdr:rowOff>
    </xdr:from>
    <xdr:to>
      <xdr:col>22</xdr:col>
      <xdr:colOff>114300</xdr:colOff>
      <xdr:row>34</xdr:row>
      <xdr:rowOff>186587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424351"/>
          <a:ext cx="698500" cy="2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176871</xdr:rowOff>
    </xdr:from>
    <xdr:to>
      <xdr:col>18</xdr:col>
      <xdr:colOff>177800</xdr:colOff>
      <xdr:row>34</xdr:row>
      <xdr:rowOff>186587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44321"/>
          <a:ext cx="6985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180117</xdr:rowOff>
    </xdr:from>
    <xdr:to>
      <xdr:col>29</xdr:col>
      <xdr:colOff>177800</xdr:colOff>
      <xdr:row>34</xdr:row>
      <xdr:rowOff>281717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4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25194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9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169784</xdr:rowOff>
    </xdr:from>
    <xdr:to>
      <xdr:col>26</xdr:col>
      <xdr:colOff>101600</xdr:colOff>
      <xdr:row>34</xdr:row>
      <xdr:rowOff>271384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3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281561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0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106101</xdr:rowOff>
    </xdr:from>
    <xdr:to>
      <xdr:col>22</xdr:col>
      <xdr:colOff>165100</xdr:colOff>
      <xdr:row>34</xdr:row>
      <xdr:rowOff>207701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7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217878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4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135787</xdr:rowOff>
    </xdr:from>
    <xdr:to>
      <xdr:col>19</xdr:col>
      <xdr:colOff>38100</xdr:colOff>
      <xdr:row>34</xdr:row>
      <xdr:rowOff>237387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247564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7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126071</xdr:rowOff>
    </xdr:from>
    <xdr:to>
      <xdr:col>15</xdr:col>
      <xdr:colOff>101600</xdr:colOff>
      <xdr:row>34</xdr:row>
      <xdr:rowOff>227671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9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237848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6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2,363
2,327
665.54
5,922,827
5,807,843
111,583
2,996,599
5,797,319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73829</xdr:rowOff>
    </xdr:from>
    <xdr:to>
      <xdr:col>24</xdr:col>
      <xdr:colOff>63500</xdr:colOff>
      <xdr:row>35</xdr:row>
      <xdr:rowOff>84001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74579"/>
          <a:ext cx="8382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84001</xdr:rowOff>
    </xdr:from>
    <xdr:to>
      <xdr:col>19</xdr:col>
      <xdr:colOff>177800</xdr:colOff>
      <xdr:row>35</xdr:row>
      <xdr:rowOff>128144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84751"/>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128144</xdr:rowOff>
    </xdr:from>
    <xdr:to>
      <xdr:col>15</xdr:col>
      <xdr:colOff>50800</xdr:colOff>
      <xdr:row>35</xdr:row>
      <xdr:rowOff>152062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28894"/>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152062</xdr:rowOff>
    </xdr:from>
    <xdr:to>
      <xdr:col>10</xdr:col>
      <xdr:colOff>114300</xdr:colOff>
      <xdr:row>35</xdr:row>
      <xdr:rowOff>169791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52812"/>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23029</xdr:rowOff>
    </xdr:from>
    <xdr:to>
      <xdr:col>24</xdr:col>
      <xdr:colOff>114300</xdr:colOff>
      <xdr:row>35</xdr:row>
      <xdr:rowOff>124629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45906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33201</xdr:rowOff>
    </xdr:from>
    <xdr:to>
      <xdr:col>20</xdr:col>
      <xdr:colOff>38100</xdr:colOff>
      <xdr:row>35</xdr:row>
      <xdr:rowOff>134801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151328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0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77344</xdr:rowOff>
    </xdr:from>
    <xdr:to>
      <xdr:col>15</xdr:col>
      <xdr:colOff>101600</xdr:colOff>
      <xdr:row>36</xdr:row>
      <xdr:rowOff>7494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24021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101262</xdr:rowOff>
    </xdr:from>
    <xdr:to>
      <xdr:col>10</xdr:col>
      <xdr:colOff>165100</xdr:colOff>
      <xdr:row>36</xdr:row>
      <xdr:rowOff>31412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47939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7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118991</xdr:rowOff>
    </xdr:from>
    <xdr:to>
      <xdr:col>6</xdr:col>
      <xdr:colOff>38100</xdr:colOff>
      <xdr:row>36</xdr:row>
      <xdr:rowOff>49141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65668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9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98403</xdr:rowOff>
    </xdr:from>
    <xdr:to>
      <xdr:col>24</xdr:col>
      <xdr:colOff>63500</xdr:colOff>
      <xdr:row>56</xdr:row>
      <xdr:rowOff>159093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9603"/>
          <a:ext cx="838200" cy="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159093</xdr:rowOff>
    </xdr:from>
    <xdr:to>
      <xdr:col>19</xdr:col>
      <xdr:colOff>177800</xdr:colOff>
      <xdr:row>56</xdr:row>
      <xdr:rowOff>163681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0293"/>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163681</xdr:rowOff>
    </xdr:from>
    <xdr:to>
      <xdr:col>15</xdr:col>
      <xdr:colOff>50800</xdr:colOff>
      <xdr:row>56</xdr:row>
      <xdr:rowOff>164273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4881"/>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149282</xdr:rowOff>
    </xdr:from>
    <xdr:to>
      <xdr:col>10</xdr:col>
      <xdr:colOff>114300</xdr:colOff>
      <xdr:row>56</xdr:row>
      <xdr:rowOff>164273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50482"/>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47603</xdr:rowOff>
    </xdr:from>
    <xdr:to>
      <xdr:col>24</xdr:col>
      <xdr:colOff>114300</xdr:colOff>
      <xdr:row>56</xdr:row>
      <xdr:rowOff>149203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70480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108293</xdr:rowOff>
    </xdr:from>
    <xdr:to>
      <xdr:col>20</xdr:col>
      <xdr:colOff>38100</xdr:colOff>
      <xdr:row>57</xdr:row>
      <xdr:rowOff>38443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54970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8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112881</xdr:rowOff>
    </xdr:from>
    <xdr:to>
      <xdr:col>15</xdr:col>
      <xdr:colOff>101600</xdr:colOff>
      <xdr:row>57</xdr:row>
      <xdr:rowOff>43031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59558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8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113473</xdr:rowOff>
    </xdr:from>
    <xdr:to>
      <xdr:col>10</xdr:col>
      <xdr:colOff>165100</xdr:colOff>
      <xdr:row>57</xdr:row>
      <xdr:rowOff>43623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60150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8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98482</xdr:rowOff>
    </xdr:from>
    <xdr:to>
      <xdr:col>6</xdr:col>
      <xdr:colOff>38100</xdr:colOff>
      <xdr:row>57</xdr:row>
      <xdr:rowOff>28632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45159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3967</xdr:rowOff>
    </xdr:from>
    <xdr:to>
      <xdr:col>24</xdr:col>
      <xdr:colOff>63500</xdr:colOff>
      <xdr:row>77</xdr:row>
      <xdr:rowOff>62351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5617"/>
          <a:ext cx="8382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62351</xdr:rowOff>
    </xdr:from>
    <xdr:to>
      <xdr:col>19</xdr:col>
      <xdr:colOff>177800</xdr:colOff>
      <xdr:row>77</xdr:row>
      <xdr:rowOff>119693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64001"/>
          <a:ext cx="889000" cy="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65694</xdr:rowOff>
    </xdr:from>
    <xdr:to>
      <xdr:col>15</xdr:col>
      <xdr:colOff>50800</xdr:colOff>
      <xdr:row>77</xdr:row>
      <xdr:rowOff>119693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67344"/>
          <a:ext cx="889000" cy="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31641</xdr:rowOff>
    </xdr:from>
    <xdr:to>
      <xdr:col>10</xdr:col>
      <xdr:colOff>114300</xdr:colOff>
      <xdr:row>77</xdr:row>
      <xdr:rowOff>65694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33291"/>
          <a:ext cx="889000" cy="3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124617</xdr:rowOff>
    </xdr:from>
    <xdr:to>
      <xdr:col>24</xdr:col>
      <xdr:colOff>114300</xdr:colOff>
      <xdr:row>77</xdr:row>
      <xdr:rowOff>54767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147494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11551</xdr:rowOff>
    </xdr:from>
    <xdr:to>
      <xdr:col>20</xdr:col>
      <xdr:colOff>38100</xdr:colOff>
      <xdr:row>77</xdr:row>
      <xdr:rowOff>113151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129678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68893</xdr:rowOff>
    </xdr:from>
    <xdr:to>
      <xdr:col>15</xdr:col>
      <xdr:colOff>101600</xdr:colOff>
      <xdr:row>77</xdr:row>
      <xdr:rowOff>170493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15570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14894</xdr:rowOff>
    </xdr:from>
    <xdr:to>
      <xdr:col>10</xdr:col>
      <xdr:colOff>165100</xdr:colOff>
      <xdr:row>77</xdr:row>
      <xdr:rowOff>116494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133021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152291</xdr:rowOff>
    </xdr:from>
    <xdr:to>
      <xdr:col>6</xdr:col>
      <xdr:colOff>38100</xdr:colOff>
      <xdr:row>77</xdr:row>
      <xdr:rowOff>82441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98968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41036</xdr:rowOff>
    </xdr:from>
    <xdr:to>
      <xdr:col>24</xdr:col>
      <xdr:colOff>63500</xdr:colOff>
      <xdr:row>95</xdr:row>
      <xdr:rowOff>157645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28786"/>
          <a:ext cx="8382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157645</xdr:rowOff>
    </xdr:from>
    <xdr:to>
      <xdr:col>19</xdr:col>
      <xdr:colOff>177800</xdr:colOff>
      <xdr:row>96</xdr:row>
      <xdr:rowOff>5153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45395"/>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5153</xdr:rowOff>
    </xdr:from>
    <xdr:to>
      <xdr:col>15</xdr:col>
      <xdr:colOff>50800</xdr:colOff>
      <xdr:row>96</xdr:row>
      <xdr:rowOff>17704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64353"/>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17704</xdr:rowOff>
    </xdr:from>
    <xdr:to>
      <xdr:col>10</xdr:col>
      <xdr:colOff>114300</xdr:colOff>
      <xdr:row>96</xdr:row>
      <xdr:rowOff>54477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76904"/>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161686</xdr:rowOff>
    </xdr:from>
    <xdr:to>
      <xdr:col>24</xdr:col>
      <xdr:colOff>114300</xdr:colOff>
      <xdr:row>95</xdr:row>
      <xdr:rowOff>91836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140113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5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106845</xdr:rowOff>
    </xdr:from>
    <xdr:to>
      <xdr:col>20</xdr:col>
      <xdr:colOff>38100</xdr:colOff>
      <xdr:row>96</xdr:row>
      <xdr:rowOff>36995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53522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125803</xdr:rowOff>
    </xdr:from>
    <xdr:to>
      <xdr:col>15</xdr:col>
      <xdr:colOff>101600</xdr:colOff>
      <xdr:row>96</xdr:row>
      <xdr:rowOff>55953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72480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138354</xdr:rowOff>
    </xdr:from>
    <xdr:to>
      <xdr:col>10</xdr:col>
      <xdr:colOff>165100</xdr:colOff>
      <xdr:row>96</xdr:row>
      <xdr:rowOff>68504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3677</xdr:rowOff>
    </xdr:from>
    <xdr:to>
      <xdr:col>6</xdr:col>
      <xdr:colOff>38100</xdr:colOff>
      <xdr:row>96</xdr:row>
      <xdr:rowOff>105277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96404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68342</xdr:rowOff>
    </xdr:from>
    <xdr:to>
      <xdr:col>55</xdr:col>
      <xdr:colOff>0</xdr:colOff>
      <xdr:row>35</xdr:row>
      <xdr:rowOff>70171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6909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68342</xdr:rowOff>
    </xdr:from>
    <xdr:to>
      <xdr:col>50</xdr:col>
      <xdr:colOff>114300</xdr:colOff>
      <xdr:row>36</xdr:row>
      <xdr:rowOff>169913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69092"/>
          <a:ext cx="889000" cy="27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137953</xdr:rowOff>
    </xdr:from>
    <xdr:to>
      <xdr:col>45</xdr:col>
      <xdr:colOff>177800</xdr:colOff>
      <xdr:row>36</xdr:row>
      <xdr:rowOff>169913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10153"/>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24528</xdr:rowOff>
    </xdr:from>
    <xdr:to>
      <xdr:col>41</xdr:col>
      <xdr:colOff>50800</xdr:colOff>
      <xdr:row>36</xdr:row>
      <xdr:rowOff>137953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96728"/>
          <a:ext cx="889000" cy="1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19371</xdr:rowOff>
    </xdr:from>
    <xdr:to>
      <xdr:col>55</xdr:col>
      <xdr:colOff>50800</xdr:colOff>
      <xdr:row>35</xdr:row>
      <xdr:rowOff>120971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42248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7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17542</xdr:rowOff>
    </xdr:from>
    <xdr:to>
      <xdr:col>50</xdr:col>
      <xdr:colOff>165100</xdr:colOff>
      <xdr:row>35</xdr:row>
      <xdr:rowOff>119142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135669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9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119113</xdr:rowOff>
    </xdr:from>
    <xdr:to>
      <xdr:col>46</xdr:col>
      <xdr:colOff>38100</xdr:colOff>
      <xdr:row>37</xdr:row>
      <xdr:rowOff>49263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65790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87153</xdr:rowOff>
    </xdr:from>
    <xdr:to>
      <xdr:col>41</xdr:col>
      <xdr:colOff>101600</xdr:colOff>
      <xdr:row>37</xdr:row>
      <xdr:rowOff>17303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33830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145178</xdr:rowOff>
    </xdr:from>
    <xdr:to>
      <xdr:col>36</xdr:col>
      <xdr:colOff>165100</xdr:colOff>
      <xdr:row>36</xdr:row>
      <xdr:rowOff>75328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91855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142597</xdr:rowOff>
    </xdr:from>
    <xdr:to>
      <xdr:col>55</xdr:col>
      <xdr:colOff>0</xdr:colOff>
      <xdr:row>58</xdr:row>
      <xdr:rowOff>79497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15247"/>
          <a:ext cx="838200" cy="10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79497</xdr:rowOff>
    </xdr:from>
    <xdr:to>
      <xdr:col>50</xdr:col>
      <xdr:colOff>114300</xdr:colOff>
      <xdr:row>58</xdr:row>
      <xdr:rowOff>97451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3597"/>
          <a:ext cx="8890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97451</xdr:rowOff>
    </xdr:from>
    <xdr:to>
      <xdr:col>45</xdr:col>
      <xdr:colOff>177800</xdr:colOff>
      <xdr:row>58</xdr:row>
      <xdr:rowOff>107780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1551"/>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43439</xdr:rowOff>
    </xdr:from>
    <xdr:to>
      <xdr:col>41</xdr:col>
      <xdr:colOff>50800</xdr:colOff>
      <xdr:row>58</xdr:row>
      <xdr:rowOff>107780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87539"/>
          <a:ext cx="889000" cy="6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91797</xdr:rowOff>
    </xdr:from>
    <xdr:to>
      <xdr:col>55</xdr:col>
      <xdr:colOff>50800</xdr:colOff>
      <xdr:row>58</xdr:row>
      <xdr:rowOff>21947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114674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1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28697</xdr:rowOff>
    </xdr:from>
    <xdr:to>
      <xdr:col>50</xdr:col>
      <xdr:colOff>165100</xdr:colOff>
      <xdr:row>58</xdr:row>
      <xdr:rowOff>130297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121424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46651</xdr:rowOff>
    </xdr:from>
    <xdr:to>
      <xdr:col>46</xdr:col>
      <xdr:colOff>38100</xdr:colOff>
      <xdr:row>58</xdr:row>
      <xdr:rowOff>148251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139378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56980</xdr:rowOff>
    </xdr:from>
    <xdr:to>
      <xdr:col>41</xdr:col>
      <xdr:colOff>101600</xdr:colOff>
      <xdr:row>58</xdr:row>
      <xdr:rowOff>158580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149707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164089</xdr:rowOff>
    </xdr:from>
    <xdr:to>
      <xdr:col>36</xdr:col>
      <xdr:colOff>165100</xdr:colOff>
      <xdr:row>58</xdr:row>
      <xdr:rowOff>94239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110766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1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131832</xdr:rowOff>
    </xdr:from>
    <xdr:to>
      <xdr:col>55</xdr:col>
      <xdr:colOff>0</xdr:colOff>
      <xdr:row>78</xdr:row>
      <xdr:rowOff>135103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4932"/>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134559</xdr:rowOff>
    </xdr:from>
    <xdr:to>
      <xdr:col>50</xdr:col>
      <xdr:colOff>114300</xdr:colOff>
      <xdr:row>78</xdr:row>
      <xdr:rowOff>135103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765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131851</xdr:rowOff>
    </xdr:from>
    <xdr:to>
      <xdr:col>45</xdr:col>
      <xdr:colOff>177800</xdr:colOff>
      <xdr:row>78</xdr:row>
      <xdr:rowOff>134559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04951"/>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131851</xdr:rowOff>
    </xdr:from>
    <xdr:to>
      <xdr:col>41</xdr:col>
      <xdr:colOff>50800</xdr:colOff>
      <xdr:row>78</xdr:row>
      <xdr:rowOff>133886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4951"/>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81032</xdr:rowOff>
    </xdr:from>
    <xdr:to>
      <xdr:col>55</xdr:col>
      <xdr:colOff>50800</xdr:colOff>
      <xdr:row>79</xdr:row>
      <xdr:rowOff>11182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84303</xdr:rowOff>
    </xdr:from>
    <xdr:to>
      <xdr:col>50</xdr:col>
      <xdr:colOff>165100</xdr:colOff>
      <xdr:row>79</xdr:row>
      <xdr:rowOff>14453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83759</xdr:rowOff>
    </xdr:from>
    <xdr:to>
      <xdr:col>46</xdr:col>
      <xdr:colOff>38100</xdr:colOff>
      <xdr:row>79</xdr:row>
      <xdr:rowOff>13909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5036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81051</xdr:rowOff>
    </xdr:from>
    <xdr:to>
      <xdr:col>41</xdr:col>
      <xdr:colOff>101600</xdr:colOff>
      <xdr:row>79</xdr:row>
      <xdr:rowOff>11201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83086</xdr:rowOff>
    </xdr:from>
    <xdr:to>
      <xdr:col>36</xdr:col>
      <xdr:colOff>165100</xdr:colOff>
      <xdr:row>79</xdr:row>
      <xdr:rowOff>13236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4363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45613</xdr:rowOff>
    </xdr:from>
    <xdr:to>
      <xdr:col>55</xdr:col>
      <xdr:colOff>0</xdr:colOff>
      <xdr:row>97</xdr:row>
      <xdr:rowOff>126919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76263"/>
          <a:ext cx="8382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45613</xdr:rowOff>
    </xdr:from>
    <xdr:to>
      <xdr:col>50</xdr:col>
      <xdr:colOff>114300</xdr:colOff>
      <xdr:row>97</xdr:row>
      <xdr:rowOff>141635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76263"/>
          <a:ext cx="889000" cy="9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141635</xdr:rowOff>
    </xdr:from>
    <xdr:to>
      <xdr:col>45</xdr:col>
      <xdr:colOff>177800</xdr:colOff>
      <xdr:row>98</xdr:row>
      <xdr:rowOff>60496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72285"/>
          <a:ext cx="889000" cy="9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25969</xdr:rowOff>
    </xdr:from>
    <xdr:to>
      <xdr:col>41</xdr:col>
      <xdr:colOff>50800</xdr:colOff>
      <xdr:row>98</xdr:row>
      <xdr:rowOff>60496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313719"/>
          <a:ext cx="889000" cy="5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76119</xdr:rowOff>
    </xdr:from>
    <xdr:to>
      <xdr:col>55</xdr:col>
      <xdr:colOff>50800</xdr:colOff>
      <xdr:row>98</xdr:row>
      <xdr:rowOff>6269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54546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166263</xdr:rowOff>
    </xdr:from>
    <xdr:to>
      <xdr:col>50</xdr:col>
      <xdr:colOff>165100</xdr:colOff>
      <xdr:row>97</xdr:row>
      <xdr:rowOff>96413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87540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90835</xdr:rowOff>
    </xdr:from>
    <xdr:to>
      <xdr:col>46</xdr:col>
      <xdr:colOff>38100</xdr:colOff>
      <xdr:row>98</xdr:row>
      <xdr:rowOff>20985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12112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1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9696</xdr:rowOff>
    </xdr:from>
    <xdr:to>
      <xdr:col>41</xdr:col>
      <xdr:colOff>101600</xdr:colOff>
      <xdr:row>98</xdr:row>
      <xdr:rowOff>111296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102423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146619</xdr:rowOff>
    </xdr:from>
    <xdr:to>
      <xdr:col>36</xdr:col>
      <xdr:colOff>165100</xdr:colOff>
      <xdr:row>95</xdr:row>
      <xdr:rowOff>76769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93296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03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137988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3088"/>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61841</xdr:rowOff>
    </xdr:from>
    <xdr:to>
      <xdr:col>76</xdr:col>
      <xdr:colOff>114300</xdr:colOff>
      <xdr:row>38</xdr:row>
      <xdr:rowOff>137988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76941"/>
          <a:ext cx="8890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74645</xdr:rowOff>
    </xdr:from>
    <xdr:to>
      <xdr:col>71</xdr:col>
      <xdr:colOff>177800</xdr:colOff>
      <xdr:row>38</xdr:row>
      <xdr:rowOff>61841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5903945"/>
          <a:ext cx="889000" cy="67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87188</xdr:rowOff>
    </xdr:from>
    <xdr:to>
      <xdr:col>76</xdr:col>
      <xdr:colOff>165100</xdr:colOff>
      <xdr:row>39</xdr:row>
      <xdr:rowOff>17338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11041</xdr:rowOff>
    </xdr:from>
    <xdr:to>
      <xdr:col>72</xdr:col>
      <xdr:colOff>38100</xdr:colOff>
      <xdr:row>38</xdr:row>
      <xdr:rowOff>112641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2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129168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23845</xdr:rowOff>
    </xdr:from>
    <xdr:to>
      <xdr:col>67</xdr:col>
      <xdr:colOff>101600</xdr:colOff>
      <xdr:row>34</xdr:row>
      <xdr:rowOff>125445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58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141972</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62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99251</xdr:rowOff>
    </xdr:from>
    <xdr:to>
      <xdr:col>85</xdr:col>
      <xdr:colOff>127000</xdr:colOff>
      <xdr:row>75</xdr:row>
      <xdr:rowOff>108770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58001"/>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65136</xdr:rowOff>
    </xdr:from>
    <xdr:to>
      <xdr:col>81</xdr:col>
      <xdr:colOff>50800</xdr:colOff>
      <xdr:row>75</xdr:row>
      <xdr:rowOff>108770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923886"/>
          <a:ext cx="889000" cy="4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65136</xdr:rowOff>
    </xdr:from>
    <xdr:to>
      <xdr:col>76</xdr:col>
      <xdr:colOff>114300</xdr:colOff>
      <xdr:row>75</xdr:row>
      <xdr:rowOff>89291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23886"/>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89291</xdr:rowOff>
    </xdr:from>
    <xdr:to>
      <xdr:col>71</xdr:col>
      <xdr:colOff>177800</xdr:colOff>
      <xdr:row>75</xdr:row>
      <xdr:rowOff>130588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948041"/>
          <a:ext cx="889000" cy="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48451</xdr:rowOff>
    </xdr:from>
    <xdr:to>
      <xdr:col>85</xdr:col>
      <xdr:colOff>177800</xdr:colOff>
      <xdr:row>75</xdr:row>
      <xdr:rowOff>150051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71328</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5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57970</xdr:rowOff>
    </xdr:from>
    <xdr:to>
      <xdr:col>81</xdr:col>
      <xdr:colOff>101600</xdr:colOff>
      <xdr:row>75</xdr:row>
      <xdr:rowOff>159570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4647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69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14336</xdr:rowOff>
    </xdr:from>
    <xdr:to>
      <xdr:col>76</xdr:col>
      <xdr:colOff>165100</xdr:colOff>
      <xdr:row>75</xdr:row>
      <xdr:rowOff>115936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132463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6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38491</xdr:rowOff>
    </xdr:from>
    <xdr:to>
      <xdr:col>72</xdr:col>
      <xdr:colOff>38100</xdr:colOff>
      <xdr:row>75</xdr:row>
      <xdr:rowOff>140091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156618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67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79788</xdr:rowOff>
    </xdr:from>
    <xdr:to>
      <xdr:col>67</xdr:col>
      <xdr:colOff>101600</xdr:colOff>
      <xdr:row>76</xdr:row>
      <xdr:rowOff>9937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38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26465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93447</xdr:rowOff>
    </xdr:from>
    <xdr:to>
      <xdr:col>85</xdr:col>
      <xdr:colOff>127000</xdr:colOff>
      <xdr:row>98</xdr:row>
      <xdr:rowOff>131445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5547"/>
          <a:ext cx="8382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131445</xdr:rowOff>
    </xdr:from>
    <xdr:to>
      <xdr:col>81</xdr:col>
      <xdr:colOff>50800</xdr:colOff>
      <xdr:row>98</xdr:row>
      <xdr:rowOff>132344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3545"/>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132344</xdr:rowOff>
    </xdr:from>
    <xdr:to>
      <xdr:col>76</xdr:col>
      <xdr:colOff>114300</xdr:colOff>
      <xdr:row>98</xdr:row>
      <xdr:rowOff>136751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4444"/>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136751</xdr:rowOff>
    </xdr:from>
    <xdr:to>
      <xdr:col>71</xdr:col>
      <xdr:colOff>177800</xdr:colOff>
      <xdr:row>98</xdr:row>
      <xdr:rowOff>137464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3885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42647</xdr:rowOff>
    </xdr:from>
    <xdr:to>
      <xdr:col>85</xdr:col>
      <xdr:colOff>177800</xdr:colOff>
      <xdr:row>98</xdr:row>
      <xdr:rowOff>144247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80645</xdr:rowOff>
    </xdr:from>
    <xdr:to>
      <xdr:col>81</xdr:col>
      <xdr:colOff>101600</xdr:colOff>
      <xdr:row>99</xdr:row>
      <xdr:rowOff>10795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81544</xdr:rowOff>
    </xdr:from>
    <xdr:to>
      <xdr:col>76</xdr:col>
      <xdr:colOff>165100</xdr:colOff>
      <xdr:row>99</xdr:row>
      <xdr:rowOff>11694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2821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85951</xdr:rowOff>
    </xdr:from>
    <xdr:to>
      <xdr:col>72</xdr:col>
      <xdr:colOff>38100</xdr:colOff>
      <xdr:row>99</xdr:row>
      <xdr:rowOff>16101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86664</xdr:rowOff>
    </xdr:from>
    <xdr:to>
      <xdr:col>67</xdr:col>
      <xdr:colOff>101600</xdr:colOff>
      <xdr:row>99</xdr:row>
      <xdr:rowOff>16814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7941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44358</xdr:rowOff>
    </xdr:from>
    <xdr:to>
      <xdr:col>116</xdr:col>
      <xdr:colOff>63500</xdr:colOff>
      <xdr:row>59</xdr:row>
      <xdr:rowOff>79432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9908"/>
          <a:ext cx="8382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77946</xdr:rowOff>
    </xdr:from>
    <xdr:to>
      <xdr:col>111</xdr:col>
      <xdr:colOff>177800</xdr:colOff>
      <xdr:row>59</xdr:row>
      <xdr:rowOff>79432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9349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106716</xdr:rowOff>
    </xdr:from>
    <xdr:to>
      <xdr:col>107</xdr:col>
      <xdr:colOff>50800</xdr:colOff>
      <xdr:row>59</xdr:row>
      <xdr:rowOff>77946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50816"/>
          <a:ext cx="889000" cy="1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106716</xdr:rowOff>
    </xdr:from>
    <xdr:to>
      <xdr:col>102</xdr:col>
      <xdr:colOff>114300</xdr:colOff>
      <xdr:row>59</xdr:row>
      <xdr:rowOff>83595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50816"/>
          <a:ext cx="889000" cy="14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165008</xdr:rowOff>
    </xdr:from>
    <xdr:to>
      <xdr:col>116</xdr:col>
      <xdr:colOff>114300</xdr:colOff>
      <xdr:row>59</xdr:row>
      <xdr:rowOff>95158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79935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28632</xdr:rowOff>
    </xdr:from>
    <xdr:to>
      <xdr:col>112</xdr:col>
      <xdr:colOff>38100</xdr:colOff>
      <xdr:row>59</xdr:row>
      <xdr:rowOff>130232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121359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27146</xdr:rowOff>
    </xdr:from>
    <xdr:to>
      <xdr:col>107</xdr:col>
      <xdr:colOff>101600</xdr:colOff>
      <xdr:row>59</xdr:row>
      <xdr:rowOff>128746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119873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3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55916</xdr:rowOff>
    </xdr:from>
    <xdr:to>
      <xdr:col>102</xdr:col>
      <xdr:colOff>165100</xdr:colOff>
      <xdr:row>58</xdr:row>
      <xdr:rowOff>157516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2593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32795</xdr:rowOff>
    </xdr:from>
    <xdr:to>
      <xdr:col>98</xdr:col>
      <xdr:colOff>38100</xdr:colOff>
      <xdr:row>59</xdr:row>
      <xdr:rowOff>134395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125522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4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65611</xdr:rowOff>
    </xdr:from>
    <xdr:to>
      <xdr:col>116</xdr:col>
      <xdr:colOff>63500</xdr:colOff>
      <xdr:row>75</xdr:row>
      <xdr:rowOff>101949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24361"/>
          <a:ext cx="838200" cy="3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65611</xdr:rowOff>
    </xdr:from>
    <xdr:to>
      <xdr:col>111</xdr:col>
      <xdr:colOff>177800</xdr:colOff>
      <xdr:row>75</xdr:row>
      <xdr:rowOff>85664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24361"/>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82934</xdr:rowOff>
    </xdr:from>
    <xdr:to>
      <xdr:col>107</xdr:col>
      <xdr:colOff>50800</xdr:colOff>
      <xdr:row>75</xdr:row>
      <xdr:rowOff>85664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41684"/>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60577</xdr:rowOff>
    </xdr:from>
    <xdr:to>
      <xdr:col>102</xdr:col>
      <xdr:colOff>114300</xdr:colOff>
      <xdr:row>75</xdr:row>
      <xdr:rowOff>82934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919327"/>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51149</xdr:rowOff>
    </xdr:from>
    <xdr:to>
      <xdr:col>116</xdr:col>
      <xdr:colOff>114300</xdr:colOff>
      <xdr:row>75</xdr:row>
      <xdr:rowOff>152749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74026</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6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14811</xdr:rowOff>
    </xdr:from>
    <xdr:to>
      <xdr:col>112</xdr:col>
      <xdr:colOff>38100</xdr:colOff>
      <xdr:row>75</xdr:row>
      <xdr:rowOff>116411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7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132938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4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34864</xdr:rowOff>
    </xdr:from>
    <xdr:to>
      <xdr:col>107</xdr:col>
      <xdr:colOff>101600</xdr:colOff>
      <xdr:row>75</xdr:row>
      <xdr:rowOff>136464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152991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6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32134</xdr:rowOff>
    </xdr:from>
    <xdr:to>
      <xdr:col>102</xdr:col>
      <xdr:colOff>165100</xdr:colOff>
      <xdr:row>75</xdr:row>
      <xdr:rowOff>133734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150261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6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9777</xdr:rowOff>
    </xdr:from>
    <xdr:to>
      <xdr:col>98</xdr:col>
      <xdr:colOff>38100</xdr:colOff>
      <xdr:row>75</xdr:row>
      <xdr:rowOff>111377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127904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4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２，４５８千円となっている。主な構成項目である人件費は、類似団体平均と比べ高い水準にあり、今後、人件費の平準化や機構改革を行い費用の抑制に努める。また、公債費が類似団体と比較して高い水準にあり、普通建設事業費の管理や過疎・辺地計画に基づいた事業を展開し、自主財源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2,363
2,327
665.54
5,922,827
5,807,843
111,583
2,996,599
5,797,319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1987</xdr:rowOff>
    </xdr:from>
    <xdr:to>
      <xdr:col>24</xdr:col>
      <xdr:colOff>63500</xdr:colOff>
      <xdr:row>37</xdr:row>
      <xdr:rowOff>4731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4563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1987</xdr:rowOff>
    </xdr:from>
    <xdr:to>
      <xdr:col>19</xdr:col>
      <xdr:colOff>177800</xdr:colOff>
      <xdr:row>37</xdr:row>
      <xdr:rowOff>3359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56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164655</xdr:rowOff>
    </xdr:from>
    <xdr:to>
      <xdr:col>15</xdr:col>
      <xdr:colOff>50800</xdr:colOff>
      <xdr:row>37</xdr:row>
      <xdr:rowOff>3359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6855"/>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164655</xdr:rowOff>
    </xdr:from>
    <xdr:to>
      <xdr:col>10</xdr:col>
      <xdr:colOff>114300</xdr:colOff>
      <xdr:row>37</xdr:row>
      <xdr:rowOff>17761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6855"/>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125381</xdr:rowOff>
    </xdr:from>
    <xdr:to>
      <xdr:col>24</xdr:col>
      <xdr:colOff>114300</xdr:colOff>
      <xdr:row>37</xdr:row>
      <xdr:rowOff>55531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148258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122637</xdr:rowOff>
    </xdr:from>
    <xdr:to>
      <xdr:col>20</xdr:col>
      <xdr:colOff>38100</xdr:colOff>
      <xdr:row>37</xdr:row>
      <xdr:rowOff>52787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69314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124009</xdr:rowOff>
    </xdr:from>
    <xdr:to>
      <xdr:col>15</xdr:col>
      <xdr:colOff>101600</xdr:colOff>
      <xdr:row>37</xdr:row>
      <xdr:rowOff>54159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70686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113855</xdr:rowOff>
    </xdr:from>
    <xdr:to>
      <xdr:col>10</xdr:col>
      <xdr:colOff>165100</xdr:colOff>
      <xdr:row>37</xdr:row>
      <xdr:rowOff>44005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60532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138411</xdr:rowOff>
    </xdr:from>
    <xdr:to>
      <xdr:col>6</xdr:col>
      <xdr:colOff>38100</xdr:colOff>
      <xdr:row>37</xdr:row>
      <xdr:rowOff>68561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85088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59545</xdr:rowOff>
    </xdr:from>
    <xdr:to>
      <xdr:col>24</xdr:col>
      <xdr:colOff>63500</xdr:colOff>
      <xdr:row>58</xdr:row>
      <xdr:rowOff>61131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3645"/>
          <a:ext cx="8382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59545</xdr:rowOff>
    </xdr:from>
    <xdr:to>
      <xdr:col>19</xdr:col>
      <xdr:colOff>177800</xdr:colOff>
      <xdr:row>58</xdr:row>
      <xdr:rowOff>86059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3645"/>
          <a:ext cx="889000" cy="2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86059</xdr:rowOff>
    </xdr:from>
    <xdr:to>
      <xdr:col>15</xdr:col>
      <xdr:colOff>50800</xdr:colOff>
      <xdr:row>58</xdr:row>
      <xdr:rowOff>95529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0159"/>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83535</xdr:rowOff>
    </xdr:from>
    <xdr:to>
      <xdr:col>10</xdr:col>
      <xdr:colOff>114300</xdr:colOff>
      <xdr:row>58</xdr:row>
      <xdr:rowOff>95529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7635"/>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10331</xdr:rowOff>
    </xdr:from>
    <xdr:to>
      <xdr:col>24</xdr:col>
      <xdr:colOff>114300</xdr:colOff>
      <xdr:row>58</xdr:row>
      <xdr:rowOff>111931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8745</xdr:rowOff>
    </xdr:from>
    <xdr:to>
      <xdr:col>20</xdr:col>
      <xdr:colOff>38100</xdr:colOff>
      <xdr:row>58</xdr:row>
      <xdr:rowOff>110345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101472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35259</xdr:rowOff>
    </xdr:from>
    <xdr:to>
      <xdr:col>15</xdr:col>
      <xdr:colOff>101600</xdr:colOff>
      <xdr:row>58</xdr:row>
      <xdr:rowOff>136859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127986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44729</xdr:rowOff>
    </xdr:from>
    <xdr:to>
      <xdr:col>10</xdr:col>
      <xdr:colOff>165100</xdr:colOff>
      <xdr:row>58</xdr:row>
      <xdr:rowOff>146329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137456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32735</xdr:rowOff>
    </xdr:from>
    <xdr:to>
      <xdr:col>6</xdr:col>
      <xdr:colOff>38100</xdr:colOff>
      <xdr:row>58</xdr:row>
      <xdr:rowOff>134335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125462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91242</xdr:rowOff>
    </xdr:from>
    <xdr:to>
      <xdr:col>24</xdr:col>
      <xdr:colOff>63500</xdr:colOff>
      <xdr:row>78</xdr:row>
      <xdr:rowOff>92193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464342"/>
          <a:ext cx="8382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91242</xdr:rowOff>
    </xdr:from>
    <xdr:to>
      <xdr:col>19</xdr:col>
      <xdr:colOff>177800</xdr:colOff>
      <xdr:row>78</xdr:row>
      <xdr:rowOff>104874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64342"/>
          <a:ext cx="889000" cy="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104874</xdr:rowOff>
    </xdr:from>
    <xdr:to>
      <xdr:col>15</xdr:col>
      <xdr:colOff>50800</xdr:colOff>
      <xdr:row>78</xdr:row>
      <xdr:rowOff>125519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77974"/>
          <a:ext cx="889000" cy="2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82476</xdr:rowOff>
    </xdr:from>
    <xdr:to>
      <xdr:col>10</xdr:col>
      <xdr:colOff>114300</xdr:colOff>
      <xdr:row>78</xdr:row>
      <xdr:rowOff>125519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284126"/>
          <a:ext cx="889000" cy="2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41393</xdr:rowOff>
    </xdr:from>
    <xdr:to>
      <xdr:col>24</xdr:col>
      <xdr:colOff>114300</xdr:colOff>
      <xdr:row>78</xdr:row>
      <xdr:rowOff>142993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40442</xdr:rowOff>
    </xdr:from>
    <xdr:to>
      <xdr:col>20</xdr:col>
      <xdr:colOff>38100</xdr:colOff>
      <xdr:row>78</xdr:row>
      <xdr:rowOff>142042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158569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8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54074</xdr:rowOff>
    </xdr:from>
    <xdr:to>
      <xdr:col>15</xdr:col>
      <xdr:colOff>101600</xdr:colOff>
      <xdr:row>78</xdr:row>
      <xdr:rowOff>155674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74719</xdr:rowOff>
    </xdr:from>
    <xdr:to>
      <xdr:col>10</xdr:col>
      <xdr:colOff>165100</xdr:colOff>
      <xdr:row>79</xdr:row>
      <xdr:rowOff>4869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4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2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31676</xdr:rowOff>
    </xdr:from>
    <xdr:to>
      <xdr:col>6</xdr:col>
      <xdr:colOff>38100</xdr:colOff>
      <xdr:row>77</xdr:row>
      <xdr:rowOff>133276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149803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0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161694</xdr:rowOff>
    </xdr:from>
    <xdr:to>
      <xdr:col>24</xdr:col>
      <xdr:colOff>63500</xdr:colOff>
      <xdr:row>96</xdr:row>
      <xdr:rowOff>95864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49444"/>
          <a:ext cx="838200" cy="10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95864</xdr:rowOff>
    </xdr:from>
    <xdr:to>
      <xdr:col>19</xdr:col>
      <xdr:colOff>177800</xdr:colOff>
      <xdr:row>97</xdr:row>
      <xdr:rowOff>79646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55064"/>
          <a:ext cx="889000" cy="15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79646</xdr:rowOff>
    </xdr:from>
    <xdr:to>
      <xdr:col>15</xdr:col>
      <xdr:colOff>50800</xdr:colOff>
      <xdr:row>97</xdr:row>
      <xdr:rowOff>87821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029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56620</xdr:rowOff>
    </xdr:from>
    <xdr:to>
      <xdr:col>10</xdr:col>
      <xdr:colOff>114300</xdr:colOff>
      <xdr:row>97</xdr:row>
      <xdr:rowOff>87821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87270"/>
          <a:ext cx="889000" cy="3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110894</xdr:rowOff>
    </xdr:from>
    <xdr:to>
      <xdr:col>24</xdr:col>
      <xdr:colOff>114300</xdr:colOff>
      <xdr:row>96</xdr:row>
      <xdr:rowOff>41044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133771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5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45064</xdr:rowOff>
    </xdr:from>
    <xdr:to>
      <xdr:col>20</xdr:col>
      <xdr:colOff>38100</xdr:colOff>
      <xdr:row>96</xdr:row>
      <xdr:rowOff>146664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163191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7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28846</xdr:rowOff>
    </xdr:from>
    <xdr:to>
      <xdr:col>15</xdr:col>
      <xdr:colOff>101600</xdr:colOff>
      <xdr:row>97</xdr:row>
      <xdr:rowOff>130446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121573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75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37021</xdr:rowOff>
    </xdr:from>
    <xdr:to>
      <xdr:col>10</xdr:col>
      <xdr:colOff>165100</xdr:colOff>
      <xdr:row>97</xdr:row>
      <xdr:rowOff>138621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155148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4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5820</xdr:rowOff>
    </xdr:from>
    <xdr:to>
      <xdr:col>6</xdr:col>
      <xdr:colOff>38100</xdr:colOff>
      <xdr:row>97</xdr:row>
      <xdr:rowOff>107420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123947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1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145542</xdr:rowOff>
    </xdr:from>
    <xdr:to>
      <xdr:col>55</xdr:col>
      <xdr:colOff>0</xdr:colOff>
      <xdr:row>38</xdr:row>
      <xdr:rowOff>145669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60642"/>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129286</xdr:rowOff>
    </xdr:from>
    <xdr:to>
      <xdr:col>50</xdr:col>
      <xdr:colOff>114300</xdr:colOff>
      <xdr:row>38</xdr:row>
      <xdr:rowOff>145669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4438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127889</xdr:rowOff>
    </xdr:from>
    <xdr:to>
      <xdr:col>45</xdr:col>
      <xdr:colOff>177800</xdr:colOff>
      <xdr:row>38</xdr:row>
      <xdr:rowOff>129286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4298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127889</xdr:rowOff>
    </xdr:from>
    <xdr:to>
      <xdr:col>41</xdr:col>
      <xdr:colOff>50800</xdr:colOff>
      <xdr:row>38</xdr:row>
      <xdr:rowOff>129286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4298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94742</xdr:rowOff>
    </xdr:from>
    <xdr:to>
      <xdr:col>55</xdr:col>
      <xdr:colOff>50800</xdr:colOff>
      <xdr:row>39</xdr:row>
      <xdr:rowOff>24892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94869</xdr:rowOff>
    </xdr:from>
    <xdr:to>
      <xdr:col>50</xdr:col>
      <xdr:colOff>165100</xdr:colOff>
      <xdr:row>39</xdr:row>
      <xdr:rowOff>25019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16146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78486</xdr:rowOff>
    </xdr:from>
    <xdr:to>
      <xdr:col>46</xdr:col>
      <xdr:colOff>38100</xdr:colOff>
      <xdr:row>39</xdr:row>
      <xdr:rowOff>8636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25163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3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77089</xdr:rowOff>
    </xdr:from>
    <xdr:to>
      <xdr:col>41</xdr:col>
      <xdr:colOff>101600</xdr:colOff>
      <xdr:row>39</xdr:row>
      <xdr:rowOff>7239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23766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78486</xdr:rowOff>
    </xdr:from>
    <xdr:to>
      <xdr:col>36</xdr:col>
      <xdr:colOff>165100</xdr:colOff>
      <xdr:row>39</xdr:row>
      <xdr:rowOff>8636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25163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3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106201</xdr:rowOff>
    </xdr:from>
    <xdr:to>
      <xdr:col>55</xdr:col>
      <xdr:colOff>0</xdr:colOff>
      <xdr:row>58</xdr:row>
      <xdr:rowOff>62728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78851"/>
          <a:ext cx="838200" cy="1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62728</xdr:rowOff>
    </xdr:from>
    <xdr:to>
      <xdr:col>50</xdr:col>
      <xdr:colOff>114300</xdr:colOff>
      <xdr:row>58</xdr:row>
      <xdr:rowOff>79535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06828"/>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79535</xdr:rowOff>
    </xdr:from>
    <xdr:to>
      <xdr:col>45</xdr:col>
      <xdr:colOff>177800</xdr:colOff>
      <xdr:row>58</xdr:row>
      <xdr:rowOff>92814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3635"/>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68101</xdr:rowOff>
    </xdr:from>
    <xdr:to>
      <xdr:col>41</xdr:col>
      <xdr:colOff>50800</xdr:colOff>
      <xdr:row>58</xdr:row>
      <xdr:rowOff>92814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2201"/>
          <a:ext cx="889000" cy="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55401</xdr:rowOff>
    </xdr:from>
    <xdr:to>
      <xdr:col>55</xdr:col>
      <xdr:colOff>50800</xdr:colOff>
      <xdr:row>57</xdr:row>
      <xdr:rowOff>157001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78278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7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11928</xdr:rowOff>
    </xdr:from>
    <xdr:to>
      <xdr:col>50</xdr:col>
      <xdr:colOff>165100</xdr:colOff>
      <xdr:row>58</xdr:row>
      <xdr:rowOff>113528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104655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4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28735</xdr:rowOff>
    </xdr:from>
    <xdr:to>
      <xdr:col>46</xdr:col>
      <xdr:colOff>38100</xdr:colOff>
      <xdr:row>58</xdr:row>
      <xdr:rowOff>130335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121462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6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42014</xdr:rowOff>
    </xdr:from>
    <xdr:to>
      <xdr:col>41</xdr:col>
      <xdr:colOff>101600</xdr:colOff>
      <xdr:row>58</xdr:row>
      <xdr:rowOff>143614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134741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17301</xdr:rowOff>
    </xdr:from>
    <xdr:to>
      <xdr:col>36</xdr:col>
      <xdr:colOff>165100</xdr:colOff>
      <xdr:row>58</xdr:row>
      <xdr:rowOff>118901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110028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5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74659</xdr:rowOff>
    </xdr:from>
    <xdr:to>
      <xdr:col>55</xdr:col>
      <xdr:colOff>0</xdr:colOff>
      <xdr:row>76</xdr:row>
      <xdr:rowOff>137092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076159"/>
          <a:ext cx="838200" cy="10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137092</xdr:rowOff>
    </xdr:from>
    <xdr:to>
      <xdr:col>50</xdr:col>
      <xdr:colOff>114300</xdr:colOff>
      <xdr:row>77</xdr:row>
      <xdr:rowOff>62443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67292"/>
          <a:ext cx="889000" cy="9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43061</xdr:rowOff>
    </xdr:from>
    <xdr:to>
      <xdr:col>45</xdr:col>
      <xdr:colOff>177800</xdr:colOff>
      <xdr:row>77</xdr:row>
      <xdr:rowOff>62443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44711"/>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43061</xdr:rowOff>
    </xdr:from>
    <xdr:to>
      <xdr:col>41</xdr:col>
      <xdr:colOff>50800</xdr:colOff>
      <xdr:row>77</xdr:row>
      <xdr:rowOff>59789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44711"/>
          <a:ext cx="889000" cy="1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23859</xdr:rowOff>
    </xdr:from>
    <xdr:to>
      <xdr:col>55</xdr:col>
      <xdr:colOff>50800</xdr:colOff>
      <xdr:row>70</xdr:row>
      <xdr:rowOff>125459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0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148336</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197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86292</xdr:rowOff>
    </xdr:from>
    <xdr:to>
      <xdr:col>50</xdr:col>
      <xdr:colOff>165100</xdr:colOff>
      <xdr:row>77</xdr:row>
      <xdr:rowOff>16442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32969</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89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11643</xdr:rowOff>
    </xdr:from>
    <xdr:to>
      <xdr:col>46</xdr:col>
      <xdr:colOff>38100</xdr:colOff>
      <xdr:row>77</xdr:row>
      <xdr:rowOff>113243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129770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98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163711</xdr:rowOff>
    </xdr:from>
    <xdr:to>
      <xdr:col>41</xdr:col>
      <xdr:colOff>101600</xdr:colOff>
      <xdr:row>77</xdr:row>
      <xdr:rowOff>93861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110389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96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8989</xdr:rowOff>
    </xdr:from>
    <xdr:to>
      <xdr:col>36</xdr:col>
      <xdr:colOff>165100</xdr:colOff>
      <xdr:row>77</xdr:row>
      <xdr:rowOff>110589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127116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98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61551</xdr:rowOff>
    </xdr:from>
    <xdr:to>
      <xdr:col>55</xdr:col>
      <xdr:colOff>0</xdr:colOff>
      <xdr:row>96</xdr:row>
      <xdr:rowOff>134831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20751"/>
          <a:ext cx="838200" cy="7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134831</xdr:rowOff>
    </xdr:from>
    <xdr:to>
      <xdr:col>50</xdr:col>
      <xdr:colOff>114300</xdr:colOff>
      <xdr:row>96</xdr:row>
      <xdr:rowOff>140653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94031"/>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127743</xdr:rowOff>
    </xdr:from>
    <xdr:to>
      <xdr:col>45</xdr:col>
      <xdr:colOff>177800</xdr:colOff>
      <xdr:row>96</xdr:row>
      <xdr:rowOff>140653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586943"/>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44180</xdr:rowOff>
    </xdr:from>
    <xdr:to>
      <xdr:col>41</xdr:col>
      <xdr:colOff>50800</xdr:colOff>
      <xdr:row>96</xdr:row>
      <xdr:rowOff>127743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331930"/>
          <a:ext cx="889000" cy="25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10751</xdr:rowOff>
    </xdr:from>
    <xdr:to>
      <xdr:col>55</xdr:col>
      <xdr:colOff>50800</xdr:colOff>
      <xdr:row>96</xdr:row>
      <xdr:rowOff>112351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33628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2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84031</xdr:rowOff>
    </xdr:from>
    <xdr:to>
      <xdr:col>50</xdr:col>
      <xdr:colOff>165100</xdr:colOff>
      <xdr:row>97</xdr:row>
      <xdr:rowOff>14181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5308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63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89853</xdr:rowOff>
    </xdr:from>
    <xdr:to>
      <xdr:col>46</xdr:col>
      <xdr:colOff>38100</xdr:colOff>
      <xdr:row>97</xdr:row>
      <xdr:rowOff>20003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36530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2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76943</xdr:rowOff>
    </xdr:from>
    <xdr:to>
      <xdr:col>41</xdr:col>
      <xdr:colOff>101600</xdr:colOff>
      <xdr:row>97</xdr:row>
      <xdr:rowOff>7093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23620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164830</xdr:rowOff>
    </xdr:from>
    <xdr:to>
      <xdr:col>36</xdr:col>
      <xdr:colOff>165100</xdr:colOff>
      <xdr:row>95</xdr:row>
      <xdr:rowOff>94980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2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111507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05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24867</xdr:rowOff>
    </xdr:from>
    <xdr:to>
      <xdr:col>85</xdr:col>
      <xdr:colOff>127000</xdr:colOff>
      <xdr:row>36</xdr:row>
      <xdr:rowOff>39436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97067"/>
          <a:ext cx="8382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24867</xdr:rowOff>
    </xdr:from>
    <xdr:to>
      <xdr:col>81</xdr:col>
      <xdr:colOff>50800</xdr:colOff>
      <xdr:row>36</xdr:row>
      <xdr:rowOff>78100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97067"/>
          <a:ext cx="889000" cy="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152029</xdr:rowOff>
    </xdr:from>
    <xdr:to>
      <xdr:col>76</xdr:col>
      <xdr:colOff>114300</xdr:colOff>
      <xdr:row>36</xdr:row>
      <xdr:rowOff>78100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52779"/>
          <a:ext cx="889000" cy="9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152029</xdr:rowOff>
    </xdr:from>
    <xdr:to>
      <xdr:col>71</xdr:col>
      <xdr:colOff>177800</xdr:colOff>
      <xdr:row>36</xdr:row>
      <xdr:rowOff>31466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152779"/>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160086</xdr:rowOff>
    </xdr:from>
    <xdr:to>
      <xdr:col>85</xdr:col>
      <xdr:colOff>177800</xdr:colOff>
      <xdr:row>36</xdr:row>
      <xdr:rowOff>90236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11513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145517</xdr:rowOff>
    </xdr:from>
    <xdr:to>
      <xdr:col>81</xdr:col>
      <xdr:colOff>101600</xdr:colOff>
      <xdr:row>36</xdr:row>
      <xdr:rowOff>75667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92194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2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27300</xdr:rowOff>
    </xdr:from>
    <xdr:to>
      <xdr:col>76</xdr:col>
      <xdr:colOff>165100</xdr:colOff>
      <xdr:row>36</xdr:row>
      <xdr:rowOff>128900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145427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101229</xdr:rowOff>
    </xdr:from>
    <xdr:to>
      <xdr:col>72</xdr:col>
      <xdr:colOff>38100</xdr:colOff>
      <xdr:row>36</xdr:row>
      <xdr:rowOff>31379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47906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152116</xdr:rowOff>
    </xdr:from>
    <xdr:to>
      <xdr:col>67</xdr:col>
      <xdr:colOff>101600</xdr:colOff>
      <xdr:row>36</xdr:row>
      <xdr:rowOff>82266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98793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146441</xdr:rowOff>
    </xdr:from>
    <xdr:to>
      <xdr:col>85</xdr:col>
      <xdr:colOff>127000</xdr:colOff>
      <xdr:row>56</xdr:row>
      <xdr:rowOff>169449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47641"/>
          <a:ext cx="8382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146441</xdr:rowOff>
    </xdr:from>
    <xdr:to>
      <xdr:col>81</xdr:col>
      <xdr:colOff>50800</xdr:colOff>
      <xdr:row>57</xdr:row>
      <xdr:rowOff>38609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47641"/>
          <a:ext cx="889000" cy="6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26632</xdr:rowOff>
    </xdr:from>
    <xdr:to>
      <xdr:col>76</xdr:col>
      <xdr:colOff>114300</xdr:colOff>
      <xdr:row>57</xdr:row>
      <xdr:rowOff>38609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99282"/>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107774</xdr:rowOff>
    </xdr:from>
    <xdr:to>
      <xdr:col>71</xdr:col>
      <xdr:colOff>177800</xdr:colOff>
      <xdr:row>57</xdr:row>
      <xdr:rowOff>26632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08974"/>
          <a:ext cx="889000" cy="9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118649</xdr:rowOff>
    </xdr:from>
    <xdr:to>
      <xdr:col>85</xdr:col>
      <xdr:colOff>177800</xdr:colOff>
      <xdr:row>57</xdr:row>
      <xdr:rowOff>48799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141526</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95641</xdr:rowOff>
    </xdr:from>
    <xdr:to>
      <xdr:col>81</xdr:col>
      <xdr:colOff>101600</xdr:colOff>
      <xdr:row>57</xdr:row>
      <xdr:rowOff>25791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9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42318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7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159259</xdr:rowOff>
    </xdr:from>
    <xdr:to>
      <xdr:col>76</xdr:col>
      <xdr:colOff>165100</xdr:colOff>
      <xdr:row>57</xdr:row>
      <xdr:rowOff>89409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105936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147282</xdr:rowOff>
    </xdr:from>
    <xdr:to>
      <xdr:col>72</xdr:col>
      <xdr:colOff>38100</xdr:colOff>
      <xdr:row>57</xdr:row>
      <xdr:rowOff>77432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93959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56974</xdr:rowOff>
    </xdr:from>
    <xdr:to>
      <xdr:col>67</xdr:col>
      <xdr:colOff>101600</xdr:colOff>
      <xdr:row>56</xdr:row>
      <xdr:rowOff>158574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3651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3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137988</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1088"/>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61841</xdr:rowOff>
    </xdr:from>
    <xdr:to>
      <xdr:col>76</xdr:col>
      <xdr:colOff>114300</xdr:colOff>
      <xdr:row>78</xdr:row>
      <xdr:rowOff>137988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34941"/>
          <a:ext cx="8890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74645</xdr:rowOff>
    </xdr:from>
    <xdr:to>
      <xdr:col>71</xdr:col>
      <xdr:colOff>177800</xdr:colOff>
      <xdr:row>78</xdr:row>
      <xdr:rowOff>61841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2761945"/>
          <a:ext cx="889000" cy="67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87188</xdr:rowOff>
    </xdr:from>
    <xdr:to>
      <xdr:col>76</xdr:col>
      <xdr:colOff>165100</xdr:colOff>
      <xdr:row>79</xdr:row>
      <xdr:rowOff>17338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3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11041</xdr:rowOff>
    </xdr:from>
    <xdr:to>
      <xdr:col>72</xdr:col>
      <xdr:colOff>38100</xdr:colOff>
      <xdr:row>78</xdr:row>
      <xdr:rowOff>112641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129168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5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23845</xdr:rowOff>
    </xdr:from>
    <xdr:to>
      <xdr:col>67</xdr:col>
      <xdr:colOff>101600</xdr:colOff>
      <xdr:row>74</xdr:row>
      <xdr:rowOff>125445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27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141972</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48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99251</xdr:rowOff>
    </xdr:from>
    <xdr:to>
      <xdr:col>85</xdr:col>
      <xdr:colOff>127000</xdr:colOff>
      <xdr:row>95</xdr:row>
      <xdr:rowOff>108770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387001"/>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65137</xdr:rowOff>
    </xdr:from>
    <xdr:to>
      <xdr:col>81</xdr:col>
      <xdr:colOff>50800</xdr:colOff>
      <xdr:row>95</xdr:row>
      <xdr:rowOff>108770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352887"/>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65137</xdr:rowOff>
    </xdr:from>
    <xdr:to>
      <xdr:col>76</xdr:col>
      <xdr:colOff>114300</xdr:colOff>
      <xdr:row>95</xdr:row>
      <xdr:rowOff>89292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352887"/>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89292</xdr:rowOff>
    </xdr:from>
    <xdr:to>
      <xdr:col>71</xdr:col>
      <xdr:colOff>177800</xdr:colOff>
      <xdr:row>95</xdr:row>
      <xdr:rowOff>130589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377042"/>
          <a:ext cx="889000" cy="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48451</xdr:rowOff>
    </xdr:from>
    <xdr:to>
      <xdr:col>85</xdr:col>
      <xdr:colOff>177800</xdr:colOff>
      <xdr:row>95</xdr:row>
      <xdr:rowOff>150051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3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71328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18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57970</xdr:rowOff>
    </xdr:from>
    <xdr:to>
      <xdr:col>81</xdr:col>
      <xdr:colOff>101600</xdr:colOff>
      <xdr:row>95</xdr:row>
      <xdr:rowOff>159570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3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4647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12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14337</xdr:rowOff>
    </xdr:from>
    <xdr:to>
      <xdr:col>76</xdr:col>
      <xdr:colOff>165100</xdr:colOff>
      <xdr:row>95</xdr:row>
      <xdr:rowOff>115937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3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132464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07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38492</xdr:rowOff>
    </xdr:from>
    <xdr:to>
      <xdr:col>72</xdr:col>
      <xdr:colOff>38100</xdr:colOff>
      <xdr:row>95</xdr:row>
      <xdr:rowOff>140092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3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156619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10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79789</xdr:rowOff>
    </xdr:from>
    <xdr:to>
      <xdr:col>67</xdr:col>
      <xdr:colOff>101600</xdr:colOff>
      <xdr:row>96</xdr:row>
      <xdr:rowOff>9939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3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26466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14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商工費は道の駅再編整備事業による増となっている。衛生費については、令和３年度から町立診療所事業特別会計が始まり、衛生費より一般会計繰出金が増加したことにより増となっている。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は基金を取り崩した財政運営を余儀なくされてきたが、令和３年度は普通交付税に「臨時経済対策費」及び「臨時財政対策債償還基金費」が創設されたことから普通交付税が増額となったことで実質単年度収支が前年度より増加している。</a:t>
          </a:r>
        </a:p>
        <a:p>
          <a:r>
            <a:rPr kumimoji="1" lang="ja-JP" altLang="en-US" sz="1400">
              <a:latin typeface="ＭＳ ゴシック" pitchFamily="49" charset="-128"/>
              <a:ea typeface="ＭＳ ゴシック" pitchFamily="49" charset="-128"/>
            </a:rPr>
            <a:t>　今後においては、地方交付税の減額が予想されることから、行財政改革を一層推進し、財政の健全化に努める。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各会計とも、行財政改革による経費節減など、また特別会計においては一般会計からの繰入金により、赤字となることなく推移してきている。</a:t>
          </a:r>
        </a:p>
        <a:p>
          <a:r>
            <a:rPr kumimoji="1" lang="ja-JP" altLang="en-US" sz="1400">
              <a:latin typeface="ＭＳ ゴシック" pitchFamily="49" charset="-128"/>
              <a:ea typeface="ＭＳ ゴシック" pitchFamily="49" charset="-128"/>
            </a:rPr>
            <a:t>　今後は、地方交付税の減額が予想されることから、行財政改革を一層推進し、財政の健全化に努める。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R11" sqref="R11:V11"/>
    </sheetView>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630" t="s">
        <v>78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4"/>
      <c r="DK1" s="174"/>
      <c r="DL1" s="174"/>
      <c r="DM1" s="174"/>
      <c r="DN1" s="174"/>
      <c r="DO1" s="174"/>
    </row>
    <row r="2" spans="1:119" ht="24.75" thickBot="1" x14ac:dyDescent="0.2">
      <c r="B2" s="175" t="s">
        <v>79</v>
      </c>
      <c r="C2" s="175"/>
      <c r="D2" s="176"/>
    </row>
    <row r="3" spans="1:119" ht="18.75" customHeight="1" thickBot="1" x14ac:dyDescent="0.2">
      <c r="A3" s="174"/>
      <c r="B3" s="631" t="s">
        <v>80</v>
      </c>
      <c r="C3" s="632"/>
      <c r="D3" s="632"/>
      <c r="E3" s="633"/>
      <c r="F3" s="633"/>
      <c r="G3" s="633"/>
      <c r="H3" s="633"/>
      <c r="I3" s="633"/>
      <c r="J3" s="633"/>
      <c r="K3" s="633"/>
      <c r="L3" s="633" t="s">
        <v>81</v>
      </c>
      <c r="M3" s="633"/>
      <c r="N3" s="633"/>
      <c r="O3" s="633"/>
      <c r="P3" s="633"/>
      <c r="Q3" s="633"/>
      <c r="R3" s="636"/>
      <c r="S3" s="636"/>
      <c r="T3" s="636"/>
      <c r="U3" s="636"/>
      <c r="V3" s="637"/>
      <c r="W3" s="527" t="s">
        <v>82</v>
      </c>
      <c r="X3" s="528"/>
      <c r="Y3" s="528"/>
      <c r="Z3" s="528"/>
      <c r="AA3" s="528"/>
      <c r="AB3" s="632"/>
      <c r="AC3" s="636" t="s">
        <v>83</v>
      </c>
      <c r="AD3" s="528"/>
      <c r="AE3" s="528"/>
      <c r="AF3" s="528"/>
      <c r="AG3" s="528"/>
      <c r="AH3" s="528"/>
      <c r="AI3" s="528"/>
      <c r="AJ3" s="528"/>
      <c r="AK3" s="528"/>
      <c r="AL3" s="598"/>
      <c r="AM3" s="527" t="s">
        <v>84</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85</v>
      </c>
      <c r="BO3" s="528"/>
      <c r="BP3" s="528"/>
      <c r="BQ3" s="528"/>
      <c r="BR3" s="528"/>
      <c r="BS3" s="528"/>
      <c r="BT3" s="528"/>
      <c r="BU3" s="598"/>
      <c r="BV3" s="527" t="s">
        <v>86</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87</v>
      </c>
      <c r="CU3" s="528"/>
      <c r="CV3" s="528"/>
      <c r="CW3" s="528"/>
      <c r="CX3" s="528"/>
      <c r="CY3" s="528"/>
      <c r="CZ3" s="528"/>
      <c r="DA3" s="598"/>
      <c r="DB3" s="527" t="s">
        <v>88</v>
      </c>
      <c r="DC3" s="528"/>
      <c r="DD3" s="528"/>
      <c r="DE3" s="528"/>
      <c r="DF3" s="528"/>
      <c r="DG3" s="528"/>
      <c r="DH3" s="528"/>
      <c r="DI3" s="598"/>
    </row>
    <row r="4" spans="1:119" ht="18.75" customHeight="1" x14ac:dyDescent="0.15">
      <c r="A4" s="174"/>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89</v>
      </c>
      <c r="AZ4" s="485"/>
      <c r="BA4" s="485"/>
      <c r="BB4" s="485"/>
      <c r="BC4" s="485"/>
      <c r="BD4" s="485"/>
      <c r="BE4" s="485"/>
      <c r="BF4" s="485"/>
      <c r="BG4" s="485"/>
      <c r="BH4" s="485"/>
      <c r="BI4" s="485"/>
      <c r="BJ4" s="485"/>
      <c r="BK4" s="485"/>
      <c r="BL4" s="485"/>
      <c r="BM4" s="486"/>
      <c r="BN4" s="487">
        <v>5922827</v>
      </c>
      <c r="BO4" s="488"/>
      <c r="BP4" s="488"/>
      <c r="BQ4" s="488"/>
      <c r="BR4" s="488"/>
      <c r="BS4" s="488"/>
      <c r="BT4" s="488"/>
      <c r="BU4" s="489"/>
      <c r="BV4" s="487">
        <v>4562459</v>
      </c>
      <c r="BW4" s="488"/>
      <c r="BX4" s="488"/>
      <c r="BY4" s="488"/>
      <c r="BZ4" s="488"/>
      <c r="CA4" s="488"/>
      <c r="CB4" s="488"/>
      <c r="CC4" s="489"/>
      <c r="CD4" s="624" t="s">
        <v>90</v>
      </c>
      <c r="CE4" s="625"/>
      <c r="CF4" s="625"/>
      <c r="CG4" s="625"/>
      <c r="CH4" s="625"/>
      <c r="CI4" s="625"/>
      <c r="CJ4" s="625"/>
      <c r="CK4" s="625"/>
      <c r="CL4" s="625"/>
      <c r="CM4" s="625"/>
      <c r="CN4" s="625"/>
      <c r="CO4" s="625"/>
      <c r="CP4" s="625"/>
      <c r="CQ4" s="625"/>
      <c r="CR4" s="625"/>
      <c r="CS4" s="626"/>
      <c r="CT4" s="627">
        <v>3.7</v>
      </c>
      <c r="CU4" s="628"/>
      <c r="CV4" s="628"/>
      <c r="CW4" s="628"/>
      <c r="CX4" s="628"/>
      <c r="CY4" s="628"/>
      <c r="CZ4" s="628"/>
      <c r="DA4" s="629"/>
      <c r="DB4" s="627">
        <v>2.5</v>
      </c>
      <c r="DC4" s="628"/>
      <c r="DD4" s="628"/>
      <c r="DE4" s="628"/>
      <c r="DF4" s="628"/>
      <c r="DG4" s="628"/>
      <c r="DH4" s="628"/>
      <c r="DI4" s="629"/>
    </row>
    <row r="5" spans="1:119" ht="18.75" customHeight="1" x14ac:dyDescent="0.15">
      <c r="A5" s="174"/>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91</v>
      </c>
      <c r="AN5" s="415"/>
      <c r="AO5" s="415"/>
      <c r="AP5" s="415"/>
      <c r="AQ5" s="415"/>
      <c r="AR5" s="415"/>
      <c r="AS5" s="415"/>
      <c r="AT5" s="416"/>
      <c r="AU5" s="516" t="s">
        <v>92</v>
      </c>
      <c r="AV5" s="517"/>
      <c r="AW5" s="517"/>
      <c r="AX5" s="517"/>
      <c r="AY5" s="472" t="s">
        <v>93</v>
      </c>
      <c r="AZ5" s="473"/>
      <c r="BA5" s="473"/>
      <c r="BB5" s="473"/>
      <c r="BC5" s="473"/>
      <c r="BD5" s="473"/>
      <c r="BE5" s="473"/>
      <c r="BF5" s="473"/>
      <c r="BG5" s="473"/>
      <c r="BH5" s="473"/>
      <c r="BI5" s="473"/>
      <c r="BJ5" s="473"/>
      <c r="BK5" s="473"/>
      <c r="BL5" s="473"/>
      <c r="BM5" s="474"/>
      <c r="BN5" s="458">
        <v>5807843</v>
      </c>
      <c r="BO5" s="459"/>
      <c r="BP5" s="459"/>
      <c r="BQ5" s="459"/>
      <c r="BR5" s="459"/>
      <c r="BS5" s="459"/>
      <c r="BT5" s="459"/>
      <c r="BU5" s="460"/>
      <c r="BV5" s="458">
        <v>4369137</v>
      </c>
      <c r="BW5" s="459"/>
      <c r="BX5" s="459"/>
      <c r="BY5" s="459"/>
      <c r="BZ5" s="459"/>
      <c r="CA5" s="459"/>
      <c r="CB5" s="459"/>
      <c r="CC5" s="460"/>
      <c r="CD5" s="498" t="s">
        <v>94</v>
      </c>
      <c r="CE5" s="418"/>
      <c r="CF5" s="418"/>
      <c r="CG5" s="418"/>
      <c r="CH5" s="418"/>
      <c r="CI5" s="418"/>
      <c r="CJ5" s="418"/>
      <c r="CK5" s="418"/>
      <c r="CL5" s="418"/>
      <c r="CM5" s="418"/>
      <c r="CN5" s="418"/>
      <c r="CO5" s="418"/>
      <c r="CP5" s="418"/>
      <c r="CQ5" s="418"/>
      <c r="CR5" s="418"/>
      <c r="CS5" s="499"/>
      <c r="CT5" s="455">
        <v>87.4</v>
      </c>
      <c r="CU5" s="456"/>
      <c r="CV5" s="456"/>
      <c r="CW5" s="456"/>
      <c r="CX5" s="456"/>
      <c r="CY5" s="456"/>
      <c r="CZ5" s="456"/>
      <c r="DA5" s="457"/>
      <c r="DB5" s="455">
        <v>89</v>
      </c>
      <c r="DC5" s="456"/>
      <c r="DD5" s="456"/>
      <c r="DE5" s="456"/>
      <c r="DF5" s="456"/>
      <c r="DG5" s="456"/>
      <c r="DH5" s="456"/>
      <c r="DI5" s="457"/>
    </row>
    <row r="6" spans="1:119" ht="18.75" customHeight="1" x14ac:dyDescent="0.15">
      <c r="A6" s="174"/>
      <c r="B6" s="604" t="s">
        <v>95</v>
      </c>
      <c r="C6" s="445"/>
      <c r="D6" s="445"/>
      <c r="E6" s="605"/>
      <c r="F6" s="605"/>
      <c r="G6" s="605"/>
      <c r="H6" s="605"/>
      <c r="I6" s="605"/>
      <c r="J6" s="605"/>
      <c r="K6" s="605"/>
      <c r="L6" s="605" t="s">
        <v>96</v>
      </c>
      <c r="M6" s="605"/>
      <c r="N6" s="605"/>
      <c r="O6" s="605"/>
      <c r="P6" s="605"/>
      <c r="Q6" s="605"/>
      <c r="R6" s="443"/>
      <c r="S6" s="443"/>
      <c r="T6" s="443"/>
      <c r="U6" s="443"/>
      <c r="V6" s="611"/>
      <c r="W6" s="548" t="s">
        <v>97</v>
      </c>
      <c r="X6" s="444"/>
      <c r="Y6" s="444"/>
      <c r="Z6" s="444"/>
      <c r="AA6" s="444"/>
      <c r="AB6" s="445"/>
      <c r="AC6" s="616" t="s">
        <v>98</v>
      </c>
      <c r="AD6" s="617"/>
      <c r="AE6" s="617"/>
      <c r="AF6" s="617"/>
      <c r="AG6" s="617"/>
      <c r="AH6" s="617"/>
      <c r="AI6" s="617"/>
      <c r="AJ6" s="617"/>
      <c r="AK6" s="617"/>
      <c r="AL6" s="618"/>
      <c r="AM6" s="515" t="s">
        <v>99</v>
      </c>
      <c r="AN6" s="415"/>
      <c r="AO6" s="415"/>
      <c r="AP6" s="415"/>
      <c r="AQ6" s="415"/>
      <c r="AR6" s="415"/>
      <c r="AS6" s="415"/>
      <c r="AT6" s="416"/>
      <c r="AU6" s="516" t="s">
        <v>100</v>
      </c>
      <c r="AV6" s="517"/>
      <c r="AW6" s="517"/>
      <c r="AX6" s="517"/>
      <c r="AY6" s="472" t="s">
        <v>101</v>
      </c>
      <c r="AZ6" s="473"/>
      <c r="BA6" s="473"/>
      <c r="BB6" s="473"/>
      <c r="BC6" s="473"/>
      <c r="BD6" s="473"/>
      <c r="BE6" s="473"/>
      <c r="BF6" s="473"/>
      <c r="BG6" s="473"/>
      <c r="BH6" s="473"/>
      <c r="BI6" s="473"/>
      <c r="BJ6" s="473"/>
      <c r="BK6" s="473"/>
      <c r="BL6" s="473"/>
      <c r="BM6" s="474"/>
      <c r="BN6" s="458">
        <v>114984</v>
      </c>
      <c r="BO6" s="459"/>
      <c r="BP6" s="459"/>
      <c r="BQ6" s="459"/>
      <c r="BR6" s="459"/>
      <c r="BS6" s="459"/>
      <c r="BT6" s="459"/>
      <c r="BU6" s="460"/>
      <c r="BV6" s="458">
        <v>193322</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90</v>
      </c>
      <c r="CU6" s="602"/>
      <c r="CV6" s="602"/>
      <c r="CW6" s="602"/>
      <c r="CX6" s="602"/>
      <c r="CY6" s="602"/>
      <c r="CZ6" s="602"/>
      <c r="DA6" s="603"/>
      <c r="DB6" s="601">
        <v>91.2</v>
      </c>
      <c r="DC6" s="602"/>
      <c r="DD6" s="602"/>
      <c r="DE6" s="602"/>
      <c r="DF6" s="602"/>
      <c r="DG6" s="602"/>
      <c r="DH6" s="602"/>
      <c r="DI6" s="603"/>
    </row>
    <row r="7" spans="1:119" ht="18.75" customHeight="1" x14ac:dyDescent="0.15">
      <c r="A7" s="174"/>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92</v>
      </c>
      <c r="AV7" s="517"/>
      <c r="AW7" s="517"/>
      <c r="AX7" s="517"/>
      <c r="AY7" s="472" t="s">
        <v>104</v>
      </c>
      <c r="AZ7" s="473"/>
      <c r="BA7" s="473"/>
      <c r="BB7" s="473"/>
      <c r="BC7" s="473"/>
      <c r="BD7" s="473"/>
      <c r="BE7" s="473"/>
      <c r="BF7" s="473"/>
      <c r="BG7" s="473"/>
      <c r="BH7" s="473"/>
      <c r="BI7" s="473"/>
      <c r="BJ7" s="473"/>
      <c r="BK7" s="473"/>
      <c r="BL7" s="473"/>
      <c r="BM7" s="474"/>
      <c r="BN7" s="458">
        <v>3401</v>
      </c>
      <c r="BO7" s="459"/>
      <c r="BP7" s="459"/>
      <c r="BQ7" s="459"/>
      <c r="BR7" s="459"/>
      <c r="BS7" s="459"/>
      <c r="BT7" s="459"/>
      <c r="BU7" s="460"/>
      <c r="BV7" s="458">
        <v>120535</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2996599</v>
      </c>
      <c r="CU7" s="459"/>
      <c r="CV7" s="459"/>
      <c r="CW7" s="459"/>
      <c r="CX7" s="459"/>
      <c r="CY7" s="459"/>
      <c r="CZ7" s="459"/>
      <c r="DA7" s="460"/>
      <c r="DB7" s="458">
        <v>2895248</v>
      </c>
      <c r="DC7" s="459"/>
      <c r="DD7" s="459"/>
      <c r="DE7" s="459"/>
      <c r="DF7" s="459"/>
      <c r="DG7" s="459"/>
      <c r="DH7" s="459"/>
      <c r="DI7" s="460"/>
    </row>
    <row r="8" spans="1:119" ht="18.75" customHeight="1" thickBot="1" x14ac:dyDescent="0.2">
      <c r="A8" s="174"/>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92</v>
      </c>
      <c r="AV8" s="517"/>
      <c r="AW8" s="517"/>
      <c r="AX8" s="517"/>
      <c r="AY8" s="472" t="s">
        <v>107</v>
      </c>
      <c r="AZ8" s="473"/>
      <c r="BA8" s="473"/>
      <c r="BB8" s="473"/>
      <c r="BC8" s="473"/>
      <c r="BD8" s="473"/>
      <c r="BE8" s="473"/>
      <c r="BF8" s="473"/>
      <c r="BG8" s="473"/>
      <c r="BH8" s="473"/>
      <c r="BI8" s="473"/>
      <c r="BJ8" s="473"/>
      <c r="BK8" s="473"/>
      <c r="BL8" s="473"/>
      <c r="BM8" s="474"/>
      <c r="BN8" s="458">
        <v>111583</v>
      </c>
      <c r="BO8" s="459"/>
      <c r="BP8" s="459"/>
      <c r="BQ8" s="459"/>
      <c r="BR8" s="459"/>
      <c r="BS8" s="459"/>
      <c r="BT8" s="459"/>
      <c r="BU8" s="460"/>
      <c r="BV8" s="458">
        <v>72787</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0.12</v>
      </c>
      <c r="CU8" s="562"/>
      <c r="CV8" s="562"/>
      <c r="CW8" s="562"/>
      <c r="CX8" s="562"/>
      <c r="CY8" s="562"/>
      <c r="CZ8" s="562"/>
      <c r="DA8" s="563"/>
      <c r="DB8" s="561">
        <v>0.13</v>
      </c>
      <c r="DC8" s="562"/>
      <c r="DD8" s="562"/>
      <c r="DE8" s="562"/>
      <c r="DF8" s="562"/>
      <c r="DG8" s="562"/>
      <c r="DH8" s="562"/>
      <c r="DI8" s="563"/>
    </row>
    <row r="9" spans="1:119" ht="18.75" customHeight="1" thickBot="1" x14ac:dyDescent="0.2">
      <c r="A9" s="174"/>
      <c r="B9" s="590" t="s">
        <v>109</v>
      </c>
      <c r="C9" s="591"/>
      <c r="D9" s="591"/>
      <c r="E9" s="591"/>
      <c r="F9" s="591"/>
      <c r="G9" s="591"/>
      <c r="H9" s="591"/>
      <c r="I9" s="591"/>
      <c r="J9" s="591"/>
      <c r="K9" s="509"/>
      <c r="L9" s="592" t="s">
        <v>110</v>
      </c>
      <c r="M9" s="593"/>
      <c r="N9" s="593"/>
      <c r="O9" s="593"/>
      <c r="P9" s="593"/>
      <c r="Q9" s="594"/>
      <c r="R9" s="595">
        <v>2376</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113</v>
      </c>
      <c r="AV9" s="517"/>
      <c r="AW9" s="517"/>
      <c r="AX9" s="517"/>
      <c r="AY9" s="472" t="s">
        <v>114</v>
      </c>
      <c r="AZ9" s="473"/>
      <c r="BA9" s="473"/>
      <c r="BB9" s="473"/>
      <c r="BC9" s="473"/>
      <c r="BD9" s="473"/>
      <c r="BE9" s="473"/>
      <c r="BF9" s="473"/>
      <c r="BG9" s="473"/>
      <c r="BH9" s="473"/>
      <c r="BI9" s="473"/>
      <c r="BJ9" s="473"/>
      <c r="BK9" s="473"/>
      <c r="BL9" s="473"/>
      <c r="BM9" s="474"/>
      <c r="BN9" s="458">
        <v>38796</v>
      </c>
      <c r="BO9" s="459"/>
      <c r="BP9" s="459"/>
      <c r="BQ9" s="459"/>
      <c r="BR9" s="459"/>
      <c r="BS9" s="459"/>
      <c r="BT9" s="459"/>
      <c r="BU9" s="460"/>
      <c r="BV9" s="458">
        <v>-2945</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20.6</v>
      </c>
      <c r="CU9" s="456"/>
      <c r="CV9" s="456"/>
      <c r="CW9" s="456"/>
      <c r="CX9" s="456"/>
      <c r="CY9" s="456"/>
      <c r="CZ9" s="456"/>
      <c r="DA9" s="457"/>
      <c r="DB9" s="455">
        <v>21.1</v>
      </c>
      <c r="DC9" s="456"/>
      <c r="DD9" s="456"/>
      <c r="DE9" s="456"/>
      <c r="DF9" s="456"/>
      <c r="DG9" s="456"/>
      <c r="DH9" s="456"/>
      <c r="DI9" s="457"/>
    </row>
    <row r="10" spans="1:119" ht="18.75" customHeight="1" thickBot="1" x14ac:dyDescent="0.2">
      <c r="A10" s="174"/>
      <c r="B10" s="590"/>
      <c r="C10" s="591"/>
      <c r="D10" s="591"/>
      <c r="E10" s="591"/>
      <c r="F10" s="591"/>
      <c r="G10" s="591"/>
      <c r="H10" s="591"/>
      <c r="I10" s="591"/>
      <c r="J10" s="591"/>
      <c r="K10" s="509"/>
      <c r="L10" s="414" t="s">
        <v>116</v>
      </c>
      <c r="M10" s="415"/>
      <c r="N10" s="415"/>
      <c r="O10" s="415"/>
      <c r="P10" s="415"/>
      <c r="Q10" s="416"/>
      <c r="R10" s="411">
        <v>2555</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5</v>
      </c>
      <c r="BO10" s="459"/>
      <c r="BP10" s="459"/>
      <c r="BQ10" s="459"/>
      <c r="BR10" s="459"/>
      <c r="BS10" s="459"/>
      <c r="BT10" s="459"/>
      <c r="BU10" s="460"/>
      <c r="BV10" s="458">
        <v>9</v>
      </c>
      <c r="BW10" s="459"/>
      <c r="BX10" s="459"/>
      <c r="BY10" s="459"/>
      <c r="BZ10" s="459"/>
      <c r="CA10" s="459"/>
      <c r="CB10" s="459"/>
      <c r="CC10" s="460"/>
      <c r="CD10" s="177" t="s">
        <v>120</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4"/>
      <c r="B12" s="564" t="s">
        <v>129</v>
      </c>
      <c r="C12" s="565"/>
      <c r="D12" s="565"/>
      <c r="E12" s="565"/>
      <c r="F12" s="565"/>
      <c r="G12" s="565"/>
      <c r="H12" s="565"/>
      <c r="I12" s="565"/>
      <c r="J12" s="565"/>
      <c r="K12" s="566"/>
      <c r="L12" s="573" t="s">
        <v>130</v>
      </c>
      <c r="M12" s="574"/>
      <c r="N12" s="574"/>
      <c r="O12" s="574"/>
      <c r="P12" s="574"/>
      <c r="Q12" s="575"/>
      <c r="R12" s="576">
        <v>2363</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4"/>
      <c r="B13" s="567"/>
      <c r="C13" s="568"/>
      <c r="D13" s="568"/>
      <c r="E13" s="568"/>
      <c r="F13" s="568"/>
      <c r="G13" s="568"/>
      <c r="H13" s="568"/>
      <c r="I13" s="568"/>
      <c r="J13" s="568"/>
      <c r="K13" s="569"/>
      <c r="L13" s="183"/>
      <c r="M13" s="542" t="s">
        <v>138</v>
      </c>
      <c r="N13" s="543"/>
      <c r="O13" s="543"/>
      <c r="P13" s="543"/>
      <c r="Q13" s="544"/>
      <c r="R13" s="545">
        <v>2327</v>
      </c>
      <c r="S13" s="546"/>
      <c r="T13" s="546"/>
      <c r="U13" s="546"/>
      <c r="V13" s="547"/>
      <c r="W13" s="548" t="s">
        <v>139</v>
      </c>
      <c r="X13" s="444"/>
      <c r="Y13" s="444"/>
      <c r="Z13" s="444"/>
      <c r="AA13" s="444"/>
      <c r="AB13" s="445"/>
      <c r="AC13" s="411">
        <v>264</v>
      </c>
      <c r="AD13" s="412"/>
      <c r="AE13" s="412"/>
      <c r="AF13" s="412"/>
      <c r="AG13" s="413"/>
      <c r="AH13" s="411">
        <v>257</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38801</v>
      </c>
      <c r="BO13" s="459"/>
      <c r="BP13" s="459"/>
      <c r="BQ13" s="459"/>
      <c r="BR13" s="459"/>
      <c r="BS13" s="459"/>
      <c r="BT13" s="459"/>
      <c r="BU13" s="460"/>
      <c r="BV13" s="458">
        <v>-2936</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12.6</v>
      </c>
      <c r="CU13" s="456"/>
      <c r="CV13" s="456"/>
      <c r="CW13" s="456"/>
      <c r="CX13" s="456"/>
      <c r="CY13" s="456"/>
      <c r="CZ13" s="456"/>
      <c r="DA13" s="457"/>
      <c r="DB13" s="455">
        <v>13.7</v>
      </c>
      <c r="DC13" s="456"/>
      <c r="DD13" s="456"/>
      <c r="DE13" s="456"/>
      <c r="DF13" s="456"/>
      <c r="DG13" s="456"/>
      <c r="DH13" s="456"/>
      <c r="DI13" s="457"/>
    </row>
    <row r="14" spans="1:119" ht="18.75" customHeight="1" thickBot="1" x14ac:dyDescent="0.2">
      <c r="A14" s="174"/>
      <c r="B14" s="567"/>
      <c r="C14" s="568"/>
      <c r="D14" s="568"/>
      <c r="E14" s="568"/>
      <c r="F14" s="568"/>
      <c r="G14" s="568"/>
      <c r="H14" s="568"/>
      <c r="I14" s="568"/>
      <c r="J14" s="568"/>
      <c r="K14" s="569"/>
      <c r="L14" s="532" t="s">
        <v>144</v>
      </c>
      <c r="M14" s="585"/>
      <c r="N14" s="585"/>
      <c r="O14" s="585"/>
      <c r="P14" s="585"/>
      <c r="Q14" s="586"/>
      <c r="R14" s="545">
        <v>2385</v>
      </c>
      <c r="S14" s="546"/>
      <c r="T14" s="546"/>
      <c r="U14" s="546"/>
      <c r="V14" s="547"/>
      <c r="W14" s="549"/>
      <c r="X14" s="447"/>
      <c r="Y14" s="447"/>
      <c r="Z14" s="447"/>
      <c r="AA14" s="447"/>
      <c r="AB14" s="448"/>
      <c r="AC14" s="538">
        <v>20.9</v>
      </c>
      <c r="AD14" s="539"/>
      <c r="AE14" s="539"/>
      <c r="AF14" s="539"/>
      <c r="AG14" s="540"/>
      <c r="AH14" s="538">
        <v>20.3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43.1</v>
      </c>
      <c r="CU14" s="556"/>
      <c r="CV14" s="556"/>
      <c r="CW14" s="556"/>
      <c r="CX14" s="556"/>
      <c r="CY14" s="556"/>
      <c r="CZ14" s="556"/>
      <c r="DA14" s="557"/>
      <c r="DB14" s="555">
        <v>16.399999999999999</v>
      </c>
      <c r="DC14" s="556"/>
      <c r="DD14" s="556"/>
      <c r="DE14" s="556"/>
      <c r="DF14" s="556"/>
      <c r="DG14" s="556"/>
      <c r="DH14" s="556"/>
      <c r="DI14" s="557"/>
    </row>
    <row r="15" spans="1:119" ht="18.75" customHeight="1" x14ac:dyDescent="0.15">
      <c r="A15" s="174"/>
      <c r="B15" s="567"/>
      <c r="C15" s="568"/>
      <c r="D15" s="568"/>
      <c r="E15" s="568"/>
      <c r="F15" s="568"/>
      <c r="G15" s="568"/>
      <c r="H15" s="568"/>
      <c r="I15" s="568"/>
      <c r="J15" s="568"/>
      <c r="K15" s="569"/>
      <c r="L15" s="183"/>
      <c r="M15" s="542" t="s">
        <v>138</v>
      </c>
      <c r="N15" s="543"/>
      <c r="O15" s="543"/>
      <c r="P15" s="543"/>
      <c r="Q15" s="544"/>
      <c r="R15" s="545">
        <v>2368</v>
      </c>
      <c r="S15" s="546"/>
      <c r="T15" s="546"/>
      <c r="U15" s="546"/>
      <c r="V15" s="547"/>
      <c r="W15" s="548" t="s">
        <v>146</v>
      </c>
      <c r="X15" s="444"/>
      <c r="Y15" s="444"/>
      <c r="Z15" s="444"/>
      <c r="AA15" s="444"/>
      <c r="AB15" s="445"/>
      <c r="AC15" s="411">
        <v>208</v>
      </c>
      <c r="AD15" s="412"/>
      <c r="AE15" s="412"/>
      <c r="AF15" s="412"/>
      <c r="AG15" s="413"/>
      <c r="AH15" s="411">
        <v>189</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338181</v>
      </c>
      <c r="BO15" s="488"/>
      <c r="BP15" s="488"/>
      <c r="BQ15" s="488"/>
      <c r="BR15" s="488"/>
      <c r="BS15" s="488"/>
      <c r="BT15" s="488"/>
      <c r="BU15" s="489"/>
      <c r="BV15" s="487">
        <v>342197</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16.5</v>
      </c>
      <c r="AD16" s="539"/>
      <c r="AE16" s="539"/>
      <c r="AF16" s="539"/>
      <c r="AG16" s="540"/>
      <c r="AH16" s="538">
        <v>14.9</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2840375</v>
      </c>
      <c r="BO16" s="459"/>
      <c r="BP16" s="459"/>
      <c r="BQ16" s="459"/>
      <c r="BR16" s="459"/>
      <c r="BS16" s="459"/>
      <c r="BT16" s="459"/>
      <c r="BU16" s="460"/>
      <c r="BV16" s="458">
        <v>2704516</v>
      </c>
      <c r="BW16" s="459"/>
      <c r="BX16" s="459"/>
      <c r="BY16" s="459"/>
      <c r="BZ16" s="459"/>
      <c r="CA16" s="459"/>
      <c r="CB16" s="459"/>
      <c r="CC16" s="460"/>
      <c r="CD16" s="187"/>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4"/>
      <c r="B17" s="570"/>
      <c r="C17" s="571"/>
      <c r="D17" s="571"/>
      <c r="E17" s="571"/>
      <c r="F17" s="571"/>
      <c r="G17" s="571"/>
      <c r="H17" s="571"/>
      <c r="I17" s="571"/>
      <c r="J17" s="571"/>
      <c r="K17" s="572"/>
      <c r="L17" s="188"/>
      <c r="M17" s="551" t="s">
        <v>152</v>
      </c>
      <c r="N17" s="552"/>
      <c r="O17" s="552"/>
      <c r="P17" s="552"/>
      <c r="Q17" s="553"/>
      <c r="R17" s="535" t="s">
        <v>153</v>
      </c>
      <c r="S17" s="536"/>
      <c r="T17" s="536"/>
      <c r="U17" s="536"/>
      <c r="V17" s="537"/>
      <c r="W17" s="548" t="s">
        <v>154</v>
      </c>
      <c r="X17" s="444"/>
      <c r="Y17" s="444"/>
      <c r="Z17" s="444"/>
      <c r="AA17" s="444"/>
      <c r="AB17" s="445"/>
      <c r="AC17" s="411">
        <v>792</v>
      </c>
      <c r="AD17" s="412"/>
      <c r="AE17" s="412"/>
      <c r="AF17" s="412"/>
      <c r="AG17" s="413"/>
      <c r="AH17" s="411">
        <v>821</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407074</v>
      </c>
      <c r="BO17" s="459"/>
      <c r="BP17" s="459"/>
      <c r="BQ17" s="459"/>
      <c r="BR17" s="459"/>
      <c r="BS17" s="459"/>
      <c r="BT17" s="459"/>
      <c r="BU17" s="460"/>
      <c r="BV17" s="458">
        <v>416389</v>
      </c>
      <c r="BW17" s="459"/>
      <c r="BX17" s="459"/>
      <c r="BY17" s="459"/>
      <c r="BZ17" s="459"/>
      <c r="CA17" s="459"/>
      <c r="CB17" s="459"/>
      <c r="CC17" s="460"/>
      <c r="CD17" s="187"/>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4"/>
      <c r="B18" s="508" t="s">
        <v>156</v>
      </c>
      <c r="C18" s="509"/>
      <c r="D18" s="509"/>
      <c r="E18" s="510"/>
      <c r="F18" s="510"/>
      <c r="G18" s="510"/>
      <c r="H18" s="510"/>
      <c r="I18" s="510"/>
      <c r="J18" s="510"/>
      <c r="K18" s="510"/>
      <c r="L18" s="511">
        <v>665.54</v>
      </c>
      <c r="M18" s="511"/>
      <c r="N18" s="511"/>
      <c r="O18" s="511"/>
      <c r="P18" s="511"/>
      <c r="Q18" s="511"/>
      <c r="R18" s="512"/>
      <c r="S18" s="512"/>
      <c r="T18" s="512"/>
      <c r="U18" s="512"/>
      <c r="V18" s="513"/>
      <c r="W18" s="529"/>
      <c r="X18" s="530"/>
      <c r="Y18" s="530"/>
      <c r="Z18" s="530"/>
      <c r="AA18" s="530"/>
      <c r="AB18" s="554"/>
      <c r="AC18" s="428">
        <v>62.7</v>
      </c>
      <c r="AD18" s="429"/>
      <c r="AE18" s="429"/>
      <c r="AF18" s="429"/>
      <c r="AG18" s="514"/>
      <c r="AH18" s="428">
        <v>64.8</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2666154</v>
      </c>
      <c r="BO18" s="459"/>
      <c r="BP18" s="459"/>
      <c r="BQ18" s="459"/>
      <c r="BR18" s="459"/>
      <c r="BS18" s="459"/>
      <c r="BT18" s="459"/>
      <c r="BU18" s="460"/>
      <c r="BV18" s="458">
        <v>2596328</v>
      </c>
      <c r="BW18" s="459"/>
      <c r="BX18" s="459"/>
      <c r="BY18" s="459"/>
      <c r="BZ18" s="459"/>
      <c r="CA18" s="459"/>
      <c r="CB18" s="459"/>
      <c r="CC18" s="460"/>
      <c r="CD18" s="187"/>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4"/>
      <c r="B19" s="508" t="s">
        <v>158</v>
      </c>
      <c r="C19" s="509"/>
      <c r="D19" s="509"/>
      <c r="E19" s="510"/>
      <c r="F19" s="510"/>
      <c r="G19" s="510"/>
      <c r="H19" s="510"/>
      <c r="I19" s="510"/>
      <c r="J19" s="510"/>
      <c r="K19" s="510"/>
      <c r="L19" s="518">
        <v>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3486953</v>
      </c>
      <c r="BO19" s="459"/>
      <c r="BP19" s="459"/>
      <c r="BQ19" s="459"/>
      <c r="BR19" s="459"/>
      <c r="BS19" s="459"/>
      <c r="BT19" s="459"/>
      <c r="BU19" s="460"/>
      <c r="BV19" s="458">
        <v>3451308</v>
      </c>
      <c r="BW19" s="459"/>
      <c r="BX19" s="459"/>
      <c r="BY19" s="459"/>
      <c r="BZ19" s="459"/>
      <c r="CA19" s="459"/>
      <c r="CB19" s="459"/>
      <c r="CC19" s="460"/>
      <c r="CD19" s="187"/>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4"/>
      <c r="B20" s="508" t="s">
        <v>160</v>
      </c>
      <c r="C20" s="509"/>
      <c r="D20" s="509"/>
      <c r="E20" s="510"/>
      <c r="F20" s="510"/>
      <c r="G20" s="510"/>
      <c r="H20" s="510"/>
      <c r="I20" s="510"/>
      <c r="J20" s="510"/>
      <c r="K20" s="510"/>
      <c r="L20" s="518">
        <v>1075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87"/>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4"/>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87"/>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4"/>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5797319</v>
      </c>
      <c r="BO22" s="488"/>
      <c r="BP22" s="488"/>
      <c r="BQ22" s="488"/>
      <c r="BR22" s="488"/>
      <c r="BS22" s="488"/>
      <c r="BT22" s="488"/>
      <c r="BU22" s="489"/>
      <c r="BV22" s="487">
        <v>5408360</v>
      </c>
      <c r="BW22" s="488"/>
      <c r="BX22" s="488"/>
      <c r="BY22" s="488"/>
      <c r="BZ22" s="488"/>
      <c r="CA22" s="488"/>
      <c r="CB22" s="488"/>
      <c r="CC22" s="489"/>
      <c r="CD22" s="187"/>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4"/>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5265212</v>
      </c>
      <c r="BO23" s="459"/>
      <c r="BP23" s="459"/>
      <c r="BQ23" s="459"/>
      <c r="BR23" s="459"/>
      <c r="BS23" s="459"/>
      <c r="BT23" s="459"/>
      <c r="BU23" s="460"/>
      <c r="BV23" s="458">
        <v>4848556</v>
      </c>
      <c r="BW23" s="459"/>
      <c r="BX23" s="459"/>
      <c r="BY23" s="459"/>
      <c r="BZ23" s="459"/>
      <c r="CA23" s="459"/>
      <c r="CB23" s="459"/>
      <c r="CC23" s="460"/>
      <c r="CD23" s="187"/>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4"/>
      <c r="B24" s="437"/>
      <c r="C24" s="438"/>
      <c r="D24" s="439"/>
      <c r="E24" s="414" t="s">
        <v>170</v>
      </c>
      <c r="F24" s="415"/>
      <c r="G24" s="415"/>
      <c r="H24" s="415"/>
      <c r="I24" s="415"/>
      <c r="J24" s="415"/>
      <c r="K24" s="416"/>
      <c r="L24" s="411">
        <v>1</v>
      </c>
      <c r="M24" s="412"/>
      <c r="N24" s="412"/>
      <c r="O24" s="412"/>
      <c r="P24" s="413"/>
      <c r="Q24" s="411">
        <v>7100</v>
      </c>
      <c r="R24" s="412"/>
      <c r="S24" s="412"/>
      <c r="T24" s="412"/>
      <c r="U24" s="412"/>
      <c r="V24" s="413"/>
      <c r="W24" s="501"/>
      <c r="X24" s="438"/>
      <c r="Y24" s="439"/>
      <c r="Z24" s="414" t="s">
        <v>171</v>
      </c>
      <c r="AA24" s="415"/>
      <c r="AB24" s="415"/>
      <c r="AC24" s="415"/>
      <c r="AD24" s="415"/>
      <c r="AE24" s="415"/>
      <c r="AF24" s="415"/>
      <c r="AG24" s="416"/>
      <c r="AH24" s="411">
        <v>67</v>
      </c>
      <c r="AI24" s="412"/>
      <c r="AJ24" s="412"/>
      <c r="AK24" s="412"/>
      <c r="AL24" s="413"/>
      <c r="AM24" s="411">
        <v>196980</v>
      </c>
      <c r="AN24" s="412"/>
      <c r="AO24" s="412"/>
      <c r="AP24" s="412"/>
      <c r="AQ24" s="412"/>
      <c r="AR24" s="413"/>
      <c r="AS24" s="411">
        <v>2940</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4163349</v>
      </c>
      <c r="BO24" s="459"/>
      <c r="BP24" s="459"/>
      <c r="BQ24" s="459"/>
      <c r="BR24" s="459"/>
      <c r="BS24" s="459"/>
      <c r="BT24" s="459"/>
      <c r="BU24" s="460"/>
      <c r="BV24" s="458">
        <v>3674556</v>
      </c>
      <c r="BW24" s="459"/>
      <c r="BX24" s="459"/>
      <c r="BY24" s="459"/>
      <c r="BZ24" s="459"/>
      <c r="CA24" s="459"/>
      <c r="CB24" s="459"/>
      <c r="CC24" s="460"/>
      <c r="CD24" s="187"/>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4"/>
      <c r="B25" s="437"/>
      <c r="C25" s="438"/>
      <c r="D25" s="439"/>
      <c r="E25" s="414" t="s">
        <v>173</v>
      </c>
      <c r="F25" s="415"/>
      <c r="G25" s="415"/>
      <c r="H25" s="415"/>
      <c r="I25" s="415"/>
      <c r="J25" s="415"/>
      <c r="K25" s="416"/>
      <c r="L25" s="411">
        <v>1</v>
      </c>
      <c r="M25" s="412"/>
      <c r="N25" s="412"/>
      <c r="O25" s="412"/>
      <c r="P25" s="413"/>
      <c r="Q25" s="411">
        <v>5900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128</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369955</v>
      </c>
      <c r="BO25" s="488"/>
      <c r="BP25" s="488"/>
      <c r="BQ25" s="488"/>
      <c r="BR25" s="488"/>
      <c r="BS25" s="488"/>
      <c r="BT25" s="488"/>
      <c r="BU25" s="489"/>
      <c r="BV25" s="487">
        <v>396764</v>
      </c>
      <c r="BW25" s="488"/>
      <c r="BX25" s="488"/>
      <c r="BY25" s="488"/>
      <c r="BZ25" s="488"/>
      <c r="CA25" s="488"/>
      <c r="CB25" s="488"/>
      <c r="CC25" s="489"/>
      <c r="CD25" s="187"/>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4"/>
      <c r="B26" s="437"/>
      <c r="C26" s="438"/>
      <c r="D26" s="439"/>
      <c r="E26" s="414" t="s">
        <v>176</v>
      </c>
      <c r="F26" s="415"/>
      <c r="G26" s="415"/>
      <c r="H26" s="415"/>
      <c r="I26" s="415"/>
      <c r="J26" s="415"/>
      <c r="K26" s="416"/>
      <c r="L26" s="411">
        <v>1</v>
      </c>
      <c r="M26" s="412"/>
      <c r="N26" s="412"/>
      <c r="O26" s="412"/>
      <c r="P26" s="413"/>
      <c r="Q26" s="411">
        <v>5400</v>
      </c>
      <c r="R26" s="412"/>
      <c r="S26" s="412"/>
      <c r="T26" s="412"/>
      <c r="U26" s="412"/>
      <c r="V26" s="413"/>
      <c r="W26" s="501"/>
      <c r="X26" s="438"/>
      <c r="Y26" s="439"/>
      <c r="Z26" s="414" t="s">
        <v>177</v>
      </c>
      <c r="AA26" s="469"/>
      <c r="AB26" s="469"/>
      <c r="AC26" s="469"/>
      <c r="AD26" s="469"/>
      <c r="AE26" s="469"/>
      <c r="AF26" s="469"/>
      <c r="AG26" s="470"/>
      <c r="AH26" s="411" t="s">
        <v>137</v>
      </c>
      <c r="AI26" s="412"/>
      <c r="AJ26" s="412"/>
      <c r="AK26" s="412"/>
      <c r="AL26" s="413"/>
      <c r="AM26" s="411" t="s">
        <v>137</v>
      </c>
      <c r="AN26" s="412"/>
      <c r="AO26" s="412"/>
      <c r="AP26" s="412"/>
      <c r="AQ26" s="412"/>
      <c r="AR26" s="413"/>
      <c r="AS26" s="411" t="s">
        <v>127</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137</v>
      </c>
      <c r="BW26" s="459"/>
      <c r="BX26" s="459"/>
      <c r="BY26" s="459"/>
      <c r="BZ26" s="459"/>
      <c r="CA26" s="459"/>
      <c r="CB26" s="459"/>
      <c r="CC26" s="460"/>
      <c r="CD26" s="187"/>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4"/>
      <c r="B27" s="437"/>
      <c r="C27" s="438"/>
      <c r="D27" s="439"/>
      <c r="E27" s="414" t="s">
        <v>179</v>
      </c>
      <c r="F27" s="415"/>
      <c r="G27" s="415"/>
      <c r="H27" s="415"/>
      <c r="I27" s="415"/>
      <c r="J27" s="415"/>
      <c r="K27" s="416"/>
      <c r="L27" s="411">
        <v>1</v>
      </c>
      <c r="M27" s="412"/>
      <c r="N27" s="412"/>
      <c r="O27" s="412"/>
      <c r="P27" s="413"/>
      <c r="Q27" s="411">
        <v>2400</v>
      </c>
      <c r="R27" s="412"/>
      <c r="S27" s="412"/>
      <c r="T27" s="412"/>
      <c r="U27" s="412"/>
      <c r="V27" s="413"/>
      <c r="W27" s="501"/>
      <c r="X27" s="438"/>
      <c r="Y27" s="439"/>
      <c r="Z27" s="414" t="s">
        <v>180</v>
      </c>
      <c r="AA27" s="415"/>
      <c r="AB27" s="415"/>
      <c r="AC27" s="415"/>
      <c r="AD27" s="415"/>
      <c r="AE27" s="415"/>
      <c r="AF27" s="415"/>
      <c r="AG27" s="416"/>
      <c r="AH27" s="411">
        <v>13</v>
      </c>
      <c r="AI27" s="412"/>
      <c r="AJ27" s="412"/>
      <c r="AK27" s="412"/>
      <c r="AL27" s="413"/>
      <c r="AM27" s="411">
        <v>42328</v>
      </c>
      <c r="AN27" s="412"/>
      <c r="AO27" s="412"/>
      <c r="AP27" s="412"/>
      <c r="AQ27" s="412"/>
      <c r="AR27" s="413"/>
      <c r="AS27" s="411">
        <v>3256</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99853</v>
      </c>
      <c r="BO27" s="493"/>
      <c r="BP27" s="493"/>
      <c r="BQ27" s="493"/>
      <c r="BR27" s="493"/>
      <c r="BS27" s="493"/>
      <c r="BT27" s="493"/>
      <c r="BU27" s="494"/>
      <c r="BV27" s="492">
        <v>99853</v>
      </c>
      <c r="BW27" s="493"/>
      <c r="BX27" s="493"/>
      <c r="BY27" s="493"/>
      <c r="BZ27" s="493"/>
      <c r="CA27" s="493"/>
      <c r="CB27" s="493"/>
      <c r="CC27" s="494"/>
      <c r="CD27" s="189"/>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4"/>
      <c r="B28" s="437"/>
      <c r="C28" s="438"/>
      <c r="D28" s="439"/>
      <c r="E28" s="414" t="s">
        <v>182</v>
      </c>
      <c r="F28" s="415"/>
      <c r="G28" s="415"/>
      <c r="H28" s="415"/>
      <c r="I28" s="415"/>
      <c r="J28" s="415"/>
      <c r="K28" s="416"/>
      <c r="L28" s="411">
        <v>1</v>
      </c>
      <c r="M28" s="412"/>
      <c r="N28" s="412"/>
      <c r="O28" s="412"/>
      <c r="P28" s="413"/>
      <c r="Q28" s="411">
        <v>1910</v>
      </c>
      <c r="R28" s="412"/>
      <c r="S28" s="412"/>
      <c r="T28" s="412"/>
      <c r="U28" s="412"/>
      <c r="V28" s="413"/>
      <c r="W28" s="501"/>
      <c r="X28" s="438"/>
      <c r="Y28" s="439"/>
      <c r="Z28" s="414" t="s">
        <v>183</v>
      </c>
      <c r="AA28" s="415"/>
      <c r="AB28" s="415"/>
      <c r="AC28" s="415"/>
      <c r="AD28" s="415"/>
      <c r="AE28" s="415"/>
      <c r="AF28" s="415"/>
      <c r="AG28" s="416"/>
      <c r="AH28" s="411" t="s">
        <v>137</v>
      </c>
      <c r="AI28" s="412"/>
      <c r="AJ28" s="412"/>
      <c r="AK28" s="412"/>
      <c r="AL28" s="413"/>
      <c r="AM28" s="411" t="s">
        <v>127</v>
      </c>
      <c r="AN28" s="412"/>
      <c r="AO28" s="412"/>
      <c r="AP28" s="412"/>
      <c r="AQ28" s="412"/>
      <c r="AR28" s="413"/>
      <c r="AS28" s="411" t="s">
        <v>137</v>
      </c>
      <c r="AT28" s="412"/>
      <c r="AU28" s="412"/>
      <c r="AV28" s="412"/>
      <c r="AW28" s="412"/>
      <c r="AX28" s="471"/>
      <c r="AY28" s="475" t="s">
        <v>184</v>
      </c>
      <c r="AZ28" s="476"/>
      <c r="BA28" s="476"/>
      <c r="BB28" s="477"/>
      <c r="BC28" s="484" t="s">
        <v>46</v>
      </c>
      <c r="BD28" s="485"/>
      <c r="BE28" s="485"/>
      <c r="BF28" s="485"/>
      <c r="BG28" s="485"/>
      <c r="BH28" s="485"/>
      <c r="BI28" s="485"/>
      <c r="BJ28" s="485"/>
      <c r="BK28" s="485"/>
      <c r="BL28" s="485"/>
      <c r="BM28" s="486"/>
      <c r="BN28" s="487">
        <v>654213</v>
      </c>
      <c r="BO28" s="488"/>
      <c r="BP28" s="488"/>
      <c r="BQ28" s="488"/>
      <c r="BR28" s="488"/>
      <c r="BS28" s="488"/>
      <c r="BT28" s="488"/>
      <c r="BU28" s="489"/>
      <c r="BV28" s="487">
        <v>654208</v>
      </c>
      <c r="BW28" s="488"/>
      <c r="BX28" s="488"/>
      <c r="BY28" s="488"/>
      <c r="BZ28" s="488"/>
      <c r="CA28" s="488"/>
      <c r="CB28" s="488"/>
      <c r="CC28" s="489"/>
      <c r="CD28" s="187"/>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4"/>
      <c r="B29" s="437"/>
      <c r="C29" s="438"/>
      <c r="D29" s="439"/>
      <c r="E29" s="414" t="s">
        <v>185</v>
      </c>
      <c r="F29" s="415"/>
      <c r="G29" s="415"/>
      <c r="H29" s="415"/>
      <c r="I29" s="415"/>
      <c r="J29" s="415"/>
      <c r="K29" s="416"/>
      <c r="L29" s="411">
        <v>6</v>
      </c>
      <c r="M29" s="412"/>
      <c r="N29" s="412"/>
      <c r="O29" s="412"/>
      <c r="P29" s="413"/>
      <c r="Q29" s="411">
        <v>1610</v>
      </c>
      <c r="R29" s="412"/>
      <c r="S29" s="412"/>
      <c r="T29" s="412"/>
      <c r="U29" s="412"/>
      <c r="V29" s="413"/>
      <c r="W29" s="502"/>
      <c r="X29" s="503"/>
      <c r="Y29" s="504"/>
      <c r="Z29" s="414" t="s">
        <v>186</v>
      </c>
      <c r="AA29" s="415"/>
      <c r="AB29" s="415"/>
      <c r="AC29" s="415"/>
      <c r="AD29" s="415"/>
      <c r="AE29" s="415"/>
      <c r="AF29" s="415"/>
      <c r="AG29" s="416"/>
      <c r="AH29" s="411">
        <v>80</v>
      </c>
      <c r="AI29" s="412"/>
      <c r="AJ29" s="412"/>
      <c r="AK29" s="412"/>
      <c r="AL29" s="413"/>
      <c r="AM29" s="411">
        <v>239308</v>
      </c>
      <c r="AN29" s="412"/>
      <c r="AO29" s="412"/>
      <c r="AP29" s="412"/>
      <c r="AQ29" s="412"/>
      <c r="AR29" s="413"/>
      <c r="AS29" s="411">
        <v>2991</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119856</v>
      </c>
      <c r="BO29" s="459"/>
      <c r="BP29" s="459"/>
      <c r="BQ29" s="459"/>
      <c r="BR29" s="459"/>
      <c r="BS29" s="459"/>
      <c r="BT29" s="459"/>
      <c r="BU29" s="460"/>
      <c r="BV29" s="458">
        <v>3068</v>
      </c>
      <c r="BW29" s="459"/>
      <c r="BX29" s="459"/>
      <c r="BY29" s="459"/>
      <c r="BZ29" s="459"/>
      <c r="CA29" s="459"/>
      <c r="CB29" s="459"/>
      <c r="CC29" s="460"/>
      <c r="CD29" s="189"/>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4"/>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99.3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48</v>
      </c>
      <c r="BD30" s="432"/>
      <c r="BE30" s="432"/>
      <c r="BF30" s="432"/>
      <c r="BG30" s="432"/>
      <c r="BH30" s="432"/>
      <c r="BI30" s="432"/>
      <c r="BJ30" s="432"/>
      <c r="BK30" s="432"/>
      <c r="BL30" s="432"/>
      <c r="BM30" s="433"/>
      <c r="BN30" s="492">
        <v>785648</v>
      </c>
      <c r="BO30" s="493"/>
      <c r="BP30" s="493"/>
      <c r="BQ30" s="493"/>
      <c r="BR30" s="493"/>
      <c r="BS30" s="493"/>
      <c r="BT30" s="493"/>
      <c r="BU30" s="494"/>
      <c r="BV30" s="492">
        <v>634383</v>
      </c>
      <c r="BW30" s="493"/>
      <c r="BX30" s="493"/>
      <c r="BY30" s="493"/>
      <c r="BZ30" s="493"/>
      <c r="CA30" s="493"/>
      <c r="CB30" s="493"/>
      <c r="CC30" s="494"/>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197"/>
    </row>
    <row r="33" spans="1:113" ht="13.5" customHeight="1" x14ac:dyDescent="0.15">
      <c r="A33" s="174"/>
      <c r="B33" s="198"/>
      <c r="C33" s="410" t="s">
        <v>195</v>
      </c>
      <c r="D33" s="410"/>
      <c r="E33" s="409" t="s">
        <v>196</v>
      </c>
      <c r="F33" s="409"/>
      <c r="G33" s="409"/>
      <c r="H33" s="409"/>
      <c r="I33" s="409"/>
      <c r="J33" s="409"/>
      <c r="K33" s="409"/>
      <c r="L33" s="409"/>
      <c r="M33" s="409"/>
      <c r="N33" s="409"/>
      <c r="O33" s="409"/>
      <c r="P33" s="409"/>
      <c r="Q33" s="409"/>
      <c r="R33" s="409"/>
      <c r="S33" s="409"/>
      <c r="T33" s="199"/>
      <c r="U33" s="410" t="s">
        <v>195</v>
      </c>
      <c r="V33" s="410"/>
      <c r="W33" s="409" t="s">
        <v>196</v>
      </c>
      <c r="X33" s="409"/>
      <c r="Y33" s="409"/>
      <c r="Z33" s="409"/>
      <c r="AA33" s="409"/>
      <c r="AB33" s="409"/>
      <c r="AC33" s="409"/>
      <c r="AD33" s="409"/>
      <c r="AE33" s="409"/>
      <c r="AF33" s="409"/>
      <c r="AG33" s="409"/>
      <c r="AH33" s="409"/>
      <c r="AI33" s="409"/>
      <c r="AJ33" s="409"/>
      <c r="AK33" s="409"/>
      <c r="AL33" s="199"/>
      <c r="AM33" s="410" t="s">
        <v>195</v>
      </c>
      <c r="AN33" s="410"/>
      <c r="AO33" s="409" t="s">
        <v>197</v>
      </c>
      <c r="AP33" s="409"/>
      <c r="AQ33" s="409"/>
      <c r="AR33" s="409"/>
      <c r="AS33" s="409"/>
      <c r="AT33" s="409"/>
      <c r="AU33" s="409"/>
      <c r="AV33" s="409"/>
      <c r="AW33" s="409"/>
      <c r="AX33" s="409"/>
      <c r="AY33" s="409"/>
      <c r="AZ33" s="409"/>
      <c r="BA33" s="409"/>
      <c r="BB33" s="409"/>
      <c r="BC33" s="409"/>
      <c r="BD33" s="200"/>
      <c r="BE33" s="409" t="s">
        <v>198</v>
      </c>
      <c r="BF33" s="409"/>
      <c r="BG33" s="409" t="s">
        <v>199</v>
      </c>
      <c r="BH33" s="409"/>
      <c r="BI33" s="409"/>
      <c r="BJ33" s="409"/>
      <c r="BK33" s="409"/>
      <c r="BL33" s="409"/>
      <c r="BM33" s="409"/>
      <c r="BN33" s="409"/>
      <c r="BO33" s="409"/>
      <c r="BP33" s="409"/>
      <c r="BQ33" s="409"/>
      <c r="BR33" s="409"/>
      <c r="BS33" s="409"/>
      <c r="BT33" s="409"/>
      <c r="BU33" s="409"/>
      <c r="BV33" s="200"/>
      <c r="BW33" s="410" t="s">
        <v>198</v>
      </c>
      <c r="BX33" s="410"/>
      <c r="BY33" s="409" t="s">
        <v>200</v>
      </c>
      <c r="BZ33" s="409"/>
      <c r="CA33" s="409"/>
      <c r="CB33" s="409"/>
      <c r="CC33" s="409"/>
      <c r="CD33" s="409"/>
      <c r="CE33" s="409"/>
      <c r="CF33" s="409"/>
      <c r="CG33" s="409"/>
      <c r="CH33" s="409"/>
      <c r="CI33" s="409"/>
      <c r="CJ33" s="409"/>
      <c r="CK33" s="409"/>
      <c r="CL33" s="409"/>
      <c r="CM33" s="409"/>
      <c r="CN33" s="199"/>
      <c r="CO33" s="410" t="s">
        <v>201</v>
      </c>
      <c r="CP33" s="410"/>
      <c r="CQ33" s="409" t="s">
        <v>202</v>
      </c>
      <c r="CR33" s="409"/>
      <c r="CS33" s="409"/>
      <c r="CT33" s="409"/>
      <c r="CU33" s="409"/>
      <c r="CV33" s="409"/>
      <c r="CW33" s="409"/>
      <c r="CX33" s="409"/>
      <c r="CY33" s="409"/>
      <c r="CZ33" s="409"/>
      <c r="DA33" s="409"/>
      <c r="DB33" s="409"/>
      <c r="DC33" s="409"/>
      <c r="DD33" s="409"/>
      <c r="DE33" s="409"/>
      <c r="DF33" s="199"/>
      <c r="DG33" s="408" t="s">
        <v>203</v>
      </c>
      <c r="DH33" s="408"/>
      <c r="DI33" s="201"/>
    </row>
    <row r="34" spans="1:113" ht="32.25" customHeight="1" x14ac:dyDescent="0.15">
      <c r="A34" s="174"/>
      <c r="B34" s="198"/>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4"/>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4"/>
      <c r="AM34" s="406" t="str">
        <f>IF(AO34="","",MAX(C34:D43,U34:V43)+1)</f>
        <v/>
      </c>
      <c r="AN34" s="406"/>
      <c r="AO34" s="407"/>
      <c r="AP34" s="407"/>
      <c r="AQ34" s="407"/>
      <c r="AR34" s="407"/>
      <c r="AS34" s="407"/>
      <c r="AT34" s="407"/>
      <c r="AU34" s="407"/>
      <c r="AV34" s="407"/>
      <c r="AW34" s="407"/>
      <c r="AX34" s="407"/>
      <c r="AY34" s="407"/>
      <c r="AZ34" s="407"/>
      <c r="BA34" s="407"/>
      <c r="BB34" s="407"/>
      <c r="BC34" s="407"/>
      <c r="BD34" s="174"/>
      <c r="BE34" s="406">
        <f>IF(BG34="","",MAX(C34:D43,U34:V43,AM34:AN43)+1)</f>
        <v>6</v>
      </c>
      <c r="BF34" s="406"/>
      <c r="BG34" s="407" t="str">
        <f>IF('各会計、関係団体の財政状況及び健全化判断比率'!B31="","",'各会計、関係団体の財政状況及び健全化判断比率'!B31)</f>
        <v>簡易水道事業特別会計</v>
      </c>
      <c r="BH34" s="407"/>
      <c r="BI34" s="407"/>
      <c r="BJ34" s="407"/>
      <c r="BK34" s="407"/>
      <c r="BL34" s="407"/>
      <c r="BM34" s="407"/>
      <c r="BN34" s="407"/>
      <c r="BO34" s="407"/>
      <c r="BP34" s="407"/>
      <c r="BQ34" s="407"/>
      <c r="BR34" s="407"/>
      <c r="BS34" s="407"/>
      <c r="BT34" s="407"/>
      <c r="BU34" s="407"/>
      <c r="BV34" s="174"/>
      <c r="BW34" s="406">
        <f>IF(BY34="","",MAX(C34:D43,U34:V43,AM34:AN43,BE34:BF43)+1)</f>
        <v>8</v>
      </c>
      <c r="BX34" s="406"/>
      <c r="BY34" s="407" t="str">
        <f>IF('各会計、関係団体の財政状況及び健全化判断比率'!B68="","",'各会計、関係団体の財政状況及び健全化判断比率'!B68)</f>
        <v>富良野広域連合</v>
      </c>
      <c r="BZ34" s="407"/>
      <c r="CA34" s="407"/>
      <c r="CB34" s="407"/>
      <c r="CC34" s="407"/>
      <c r="CD34" s="407"/>
      <c r="CE34" s="407"/>
      <c r="CF34" s="407"/>
      <c r="CG34" s="407"/>
      <c r="CH34" s="407"/>
      <c r="CI34" s="407"/>
      <c r="CJ34" s="407"/>
      <c r="CK34" s="407"/>
      <c r="CL34" s="407"/>
      <c r="CM34" s="407"/>
      <c r="CN34" s="174"/>
      <c r="CO34" s="406">
        <f>IF(CQ34="","",MAX(C34:D43,U34:V43,AM34:AN43,BE34:BF43,BW34:BX43)+1)</f>
        <v>10</v>
      </c>
      <c r="CP34" s="406"/>
      <c r="CQ34" s="407" t="str">
        <f>IF('各会計、関係団体の財政状況及び健全化判断比率'!BS7="","",'各会計、関係団体の財政状況及び健全化判断比率'!BS7)</f>
        <v>南富良野町振興公社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1"/>
    </row>
    <row r="35" spans="1:113" ht="32.25" customHeight="1" x14ac:dyDescent="0.15">
      <c r="A35" s="174"/>
      <c r="B35" s="198"/>
      <c r="C35" s="406">
        <f>IF(E35="","",C34+1)</f>
        <v>2</v>
      </c>
      <c r="D35" s="406"/>
      <c r="E35" s="407" t="str">
        <f>IF('各会計、関係団体の財政状況及び健全化判断比率'!B8="","",'各会計、関係団体の財政状況及び健全化判断比率'!B8)</f>
        <v>町立診療所事業特別会計</v>
      </c>
      <c r="F35" s="407"/>
      <c r="G35" s="407"/>
      <c r="H35" s="407"/>
      <c r="I35" s="407"/>
      <c r="J35" s="407"/>
      <c r="K35" s="407"/>
      <c r="L35" s="407"/>
      <c r="M35" s="407"/>
      <c r="N35" s="407"/>
      <c r="O35" s="407"/>
      <c r="P35" s="407"/>
      <c r="Q35" s="407"/>
      <c r="R35" s="407"/>
      <c r="S35" s="407"/>
      <c r="T35" s="174"/>
      <c r="U35" s="406">
        <f>IF(W35="","",U34+1)</f>
        <v>4</v>
      </c>
      <c r="V35" s="406"/>
      <c r="W35" s="407" t="str">
        <f>IF('各会計、関係団体の財政状況及び健全化判断比率'!B29="","",'各会計、関係団体の財政状況及び健全化判断比率'!B29)</f>
        <v>後期高齢者医療事業特別会計</v>
      </c>
      <c r="X35" s="407"/>
      <c r="Y35" s="407"/>
      <c r="Z35" s="407"/>
      <c r="AA35" s="407"/>
      <c r="AB35" s="407"/>
      <c r="AC35" s="407"/>
      <c r="AD35" s="407"/>
      <c r="AE35" s="407"/>
      <c r="AF35" s="407"/>
      <c r="AG35" s="407"/>
      <c r="AH35" s="407"/>
      <c r="AI35" s="407"/>
      <c r="AJ35" s="407"/>
      <c r="AK35" s="407"/>
      <c r="AL35" s="174"/>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4"/>
      <c r="BE35" s="406">
        <f t="shared" ref="BE35:BE43" si="1">IF(BG35="","",BE34+1)</f>
        <v>7</v>
      </c>
      <c r="BF35" s="406"/>
      <c r="BG35" s="407" t="str">
        <f>IF('各会計、関係団体の財政状況及び健全化判断比率'!B32="","",'各会計、関係団体の財政状況及び健全化判断比率'!B32)</f>
        <v>公共下水道事業特別会計</v>
      </c>
      <c r="BH35" s="407"/>
      <c r="BI35" s="407"/>
      <c r="BJ35" s="407"/>
      <c r="BK35" s="407"/>
      <c r="BL35" s="407"/>
      <c r="BM35" s="407"/>
      <c r="BN35" s="407"/>
      <c r="BO35" s="407"/>
      <c r="BP35" s="407"/>
      <c r="BQ35" s="407"/>
      <c r="BR35" s="407"/>
      <c r="BS35" s="407"/>
      <c r="BT35" s="407"/>
      <c r="BU35" s="407"/>
      <c r="BV35" s="174"/>
      <c r="BW35" s="406">
        <f t="shared" ref="BW35:BW43" si="2">IF(BY35="","",BW34+1)</f>
        <v>9</v>
      </c>
      <c r="BX35" s="406"/>
      <c r="BY35" s="407" t="str">
        <f>IF('各会計、関係団体の財政状況及び健全化判断比率'!B69="","",'各会計、関係団体の財政状況及び健全化判断比率'!B69)</f>
        <v>上川教育研修センター</v>
      </c>
      <c r="BZ35" s="407"/>
      <c r="CA35" s="407"/>
      <c r="CB35" s="407"/>
      <c r="CC35" s="407"/>
      <c r="CD35" s="407"/>
      <c r="CE35" s="407"/>
      <c r="CF35" s="407"/>
      <c r="CG35" s="407"/>
      <c r="CH35" s="407"/>
      <c r="CI35" s="407"/>
      <c r="CJ35" s="407"/>
      <c r="CK35" s="407"/>
      <c r="CL35" s="407"/>
      <c r="CM35" s="407"/>
      <c r="CN35" s="174"/>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1"/>
    </row>
    <row r="36" spans="1:113" ht="32.25" customHeight="1" x14ac:dyDescent="0.15">
      <c r="A36" s="174"/>
      <c r="B36" s="198"/>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4"/>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4"/>
      <c r="AM36" s="406" t="str">
        <f t="shared" si="0"/>
        <v/>
      </c>
      <c r="AN36" s="406"/>
      <c r="AO36" s="407"/>
      <c r="AP36" s="407"/>
      <c r="AQ36" s="407"/>
      <c r="AR36" s="407"/>
      <c r="AS36" s="407"/>
      <c r="AT36" s="407"/>
      <c r="AU36" s="407"/>
      <c r="AV36" s="407"/>
      <c r="AW36" s="407"/>
      <c r="AX36" s="407"/>
      <c r="AY36" s="407"/>
      <c r="AZ36" s="407"/>
      <c r="BA36" s="407"/>
      <c r="BB36" s="407"/>
      <c r="BC36" s="407"/>
      <c r="BD36" s="174"/>
      <c r="BE36" s="406" t="str">
        <f t="shared" si="1"/>
        <v/>
      </c>
      <c r="BF36" s="406"/>
      <c r="BG36" s="407"/>
      <c r="BH36" s="407"/>
      <c r="BI36" s="407"/>
      <c r="BJ36" s="407"/>
      <c r="BK36" s="407"/>
      <c r="BL36" s="407"/>
      <c r="BM36" s="407"/>
      <c r="BN36" s="407"/>
      <c r="BO36" s="407"/>
      <c r="BP36" s="407"/>
      <c r="BQ36" s="407"/>
      <c r="BR36" s="407"/>
      <c r="BS36" s="407"/>
      <c r="BT36" s="407"/>
      <c r="BU36" s="407"/>
      <c r="BV36" s="174"/>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4"/>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1"/>
    </row>
    <row r="37" spans="1:113" ht="32.25" customHeight="1" x14ac:dyDescent="0.15">
      <c r="A37" s="174"/>
      <c r="B37" s="198"/>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4"/>
      <c r="U37" s="406" t="str">
        <f t="shared" si="4"/>
        <v/>
      </c>
      <c r="V37" s="406"/>
      <c r="W37" s="407"/>
      <c r="X37" s="407"/>
      <c r="Y37" s="407"/>
      <c r="Z37" s="407"/>
      <c r="AA37" s="407"/>
      <c r="AB37" s="407"/>
      <c r="AC37" s="407"/>
      <c r="AD37" s="407"/>
      <c r="AE37" s="407"/>
      <c r="AF37" s="407"/>
      <c r="AG37" s="407"/>
      <c r="AH37" s="407"/>
      <c r="AI37" s="407"/>
      <c r="AJ37" s="407"/>
      <c r="AK37" s="407"/>
      <c r="AL37" s="174"/>
      <c r="AM37" s="406" t="str">
        <f t="shared" si="0"/>
        <v/>
      </c>
      <c r="AN37" s="406"/>
      <c r="AO37" s="407"/>
      <c r="AP37" s="407"/>
      <c r="AQ37" s="407"/>
      <c r="AR37" s="407"/>
      <c r="AS37" s="407"/>
      <c r="AT37" s="407"/>
      <c r="AU37" s="407"/>
      <c r="AV37" s="407"/>
      <c r="AW37" s="407"/>
      <c r="AX37" s="407"/>
      <c r="AY37" s="407"/>
      <c r="AZ37" s="407"/>
      <c r="BA37" s="407"/>
      <c r="BB37" s="407"/>
      <c r="BC37" s="407"/>
      <c r="BD37" s="174"/>
      <c r="BE37" s="406" t="str">
        <f t="shared" si="1"/>
        <v/>
      </c>
      <c r="BF37" s="406"/>
      <c r="BG37" s="407"/>
      <c r="BH37" s="407"/>
      <c r="BI37" s="407"/>
      <c r="BJ37" s="407"/>
      <c r="BK37" s="407"/>
      <c r="BL37" s="407"/>
      <c r="BM37" s="407"/>
      <c r="BN37" s="407"/>
      <c r="BO37" s="407"/>
      <c r="BP37" s="407"/>
      <c r="BQ37" s="407"/>
      <c r="BR37" s="407"/>
      <c r="BS37" s="407"/>
      <c r="BT37" s="407"/>
      <c r="BU37" s="407"/>
      <c r="BV37" s="174"/>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4"/>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1"/>
    </row>
    <row r="38" spans="1:113" ht="32.25" customHeight="1" x14ac:dyDescent="0.15">
      <c r="A38" s="174"/>
      <c r="B38" s="198"/>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4"/>
      <c r="U38" s="406" t="str">
        <f t="shared" si="4"/>
        <v/>
      </c>
      <c r="V38" s="406"/>
      <c r="W38" s="407"/>
      <c r="X38" s="407"/>
      <c r="Y38" s="407"/>
      <c r="Z38" s="407"/>
      <c r="AA38" s="407"/>
      <c r="AB38" s="407"/>
      <c r="AC38" s="407"/>
      <c r="AD38" s="407"/>
      <c r="AE38" s="407"/>
      <c r="AF38" s="407"/>
      <c r="AG38" s="407"/>
      <c r="AH38" s="407"/>
      <c r="AI38" s="407"/>
      <c r="AJ38" s="407"/>
      <c r="AK38" s="407"/>
      <c r="AL38" s="174"/>
      <c r="AM38" s="406" t="str">
        <f t="shared" si="0"/>
        <v/>
      </c>
      <c r="AN38" s="406"/>
      <c r="AO38" s="407"/>
      <c r="AP38" s="407"/>
      <c r="AQ38" s="407"/>
      <c r="AR38" s="407"/>
      <c r="AS38" s="407"/>
      <c r="AT38" s="407"/>
      <c r="AU38" s="407"/>
      <c r="AV38" s="407"/>
      <c r="AW38" s="407"/>
      <c r="AX38" s="407"/>
      <c r="AY38" s="407"/>
      <c r="AZ38" s="407"/>
      <c r="BA38" s="407"/>
      <c r="BB38" s="407"/>
      <c r="BC38" s="407"/>
      <c r="BD38" s="174"/>
      <c r="BE38" s="406" t="str">
        <f t="shared" si="1"/>
        <v/>
      </c>
      <c r="BF38" s="406"/>
      <c r="BG38" s="407"/>
      <c r="BH38" s="407"/>
      <c r="BI38" s="407"/>
      <c r="BJ38" s="407"/>
      <c r="BK38" s="407"/>
      <c r="BL38" s="407"/>
      <c r="BM38" s="407"/>
      <c r="BN38" s="407"/>
      <c r="BO38" s="407"/>
      <c r="BP38" s="407"/>
      <c r="BQ38" s="407"/>
      <c r="BR38" s="407"/>
      <c r="BS38" s="407"/>
      <c r="BT38" s="407"/>
      <c r="BU38" s="407"/>
      <c r="BV38" s="174"/>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4"/>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1"/>
    </row>
    <row r="39" spans="1:113" ht="32.25" customHeight="1" x14ac:dyDescent="0.15">
      <c r="A39" s="174"/>
      <c r="B39" s="198"/>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4"/>
      <c r="U39" s="406" t="str">
        <f t="shared" si="4"/>
        <v/>
      </c>
      <c r="V39" s="406"/>
      <c r="W39" s="407"/>
      <c r="X39" s="407"/>
      <c r="Y39" s="407"/>
      <c r="Z39" s="407"/>
      <c r="AA39" s="407"/>
      <c r="AB39" s="407"/>
      <c r="AC39" s="407"/>
      <c r="AD39" s="407"/>
      <c r="AE39" s="407"/>
      <c r="AF39" s="407"/>
      <c r="AG39" s="407"/>
      <c r="AH39" s="407"/>
      <c r="AI39" s="407"/>
      <c r="AJ39" s="407"/>
      <c r="AK39" s="407"/>
      <c r="AL39" s="174"/>
      <c r="AM39" s="406" t="str">
        <f t="shared" si="0"/>
        <v/>
      </c>
      <c r="AN39" s="406"/>
      <c r="AO39" s="407"/>
      <c r="AP39" s="407"/>
      <c r="AQ39" s="407"/>
      <c r="AR39" s="407"/>
      <c r="AS39" s="407"/>
      <c r="AT39" s="407"/>
      <c r="AU39" s="407"/>
      <c r="AV39" s="407"/>
      <c r="AW39" s="407"/>
      <c r="AX39" s="407"/>
      <c r="AY39" s="407"/>
      <c r="AZ39" s="407"/>
      <c r="BA39" s="407"/>
      <c r="BB39" s="407"/>
      <c r="BC39" s="407"/>
      <c r="BD39" s="174"/>
      <c r="BE39" s="406" t="str">
        <f t="shared" si="1"/>
        <v/>
      </c>
      <c r="BF39" s="406"/>
      <c r="BG39" s="407"/>
      <c r="BH39" s="407"/>
      <c r="BI39" s="407"/>
      <c r="BJ39" s="407"/>
      <c r="BK39" s="407"/>
      <c r="BL39" s="407"/>
      <c r="BM39" s="407"/>
      <c r="BN39" s="407"/>
      <c r="BO39" s="407"/>
      <c r="BP39" s="407"/>
      <c r="BQ39" s="407"/>
      <c r="BR39" s="407"/>
      <c r="BS39" s="407"/>
      <c r="BT39" s="407"/>
      <c r="BU39" s="407"/>
      <c r="BV39" s="174"/>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4"/>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1"/>
    </row>
    <row r="40" spans="1:113" ht="32.25" customHeight="1" x14ac:dyDescent="0.15">
      <c r="A40" s="174"/>
      <c r="B40" s="198"/>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4"/>
      <c r="U40" s="406" t="str">
        <f t="shared" si="4"/>
        <v/>
      </c>
      <c r="V40" s="406"/>
      <c r="W40" s="407"/>
      <c r="X40" s="407"/>
      <c r="Y40" s="407"/>
      <c r="Z40" s="407"/>
      <c r="AA40" s="407"/>
      <c r="AB40" s="407"/>
      <c r="AC40" s="407"/>
      <c r="AD40" s="407"/>
      <c r="AE40" s="407"/>
      <c r="AF40" s="407"/>
      <c r="AG40" s="407"/>
      <c r="AH40" s="407"/>
      <c r="AI40" s="407"/>
      <c r="AJ40" s="407"/>
      <c r="AK40" s="407"/>
      <c r="AL40" s="174"/>
      <c r="AM40" s="406" t="str">
        <f t="shared" si="0"/>
        <v/>
      </c>
      <c r="AN40" s="406"/>
      <c r="AO40" s="407"/>
      <c r="AP40" s="407"/>
      <c r="AQ40" s="407"/>
      <c r="AR40" s="407"/>
      <c r="AS40" s="407"/>
      <c r="AT40" s="407"/>
      <c r="AU40" s="407"/>
      <c r="AV40" s="407"/>
      <c r="AW40" s="407"/>
      <c r="AX40" s="407"/>
      <c r="AY40" s="407"/>
      <c r="AZ40" s="407"/>
      <c r="BA40" s="407"/>
      <c r="BB40" s="407"/>
      <c r="BC40" s="407"/>
      <c r="BD40" s="174"/>
      <c r="BE40" s="406" t="str">
        <f t="shared" si="1"/>
        <v/>
      </c>
      <c r="BF40" s="406"/>
      <c r="BG40" s="407"/>
      <c r="BH40" s="407"/>
      <c r="BI40" s="407"/>
      <c r="BJ40" s="407"/>
      <c r="BK40" s="407"/>
      <c r="BL40" s="407"/>
      <c r="BM40" s="407"/>
      <c r="BN40" s="407"/>
      <c r="BO40" s="407"/>
      <c r="BP40" s="407"/>
      <c r="BQ40" s="407"/>
      <c r="BR40" s="407"/>
      <c r="BS40" s="407"/>
      <c r="BT40" s="407"/>
      <c r="BU40" s="407"/>
      <c r="BV40" s="174"/>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4"/>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1"/>
    </row>
    <row r="41" spans="1:113" ht="32.25" customHeight="1" x14ac:dyDescent="0.15">
      <c r="A41" s="174"/>
      <c r="B41" s="198"/>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4"/>
      <c r="U41" s="406" t="str">
        <f t="shared" si="4"/>
        <v/>
      </c>
      <c r="V41" s="406"/>
      <c r="W41" s="407"/>
      <c r="X41" s="407"/>
      <c r="Y41" s="407"/>
      <c r="Z41" s="407"/>
      <c r="AA41" s="407"/>
      <c r="AB41" s="407"/>
      <c r="AC41" s="407"/>
      <c r="AD41" s="407"/>
      <c r="AE41" s="407"/>
      <c r="AF41" s="407"/>
      <c r="AG41" s="407"/>
      <c r="AH41" s="407"/>
      <c r="AI41" s="407"/>
      <c r="AJ41" s="407"/>
      <c r="AK41" s="407"/>
      <c r="AL41" s="174"/>
      <c r="AM41" s="406" t="str">
        <f t="shared" si="0"/>
        <v/>
      </c>
      <c r="AN41" s="406"/>
      <c r="AO41" s="407"/>
      <c r="AP41" s="407"/>
      <c r="AQ41" s="407"/>
      <c r="AR41" s="407"/>
      <c r="AS41" s="407"/>
      <c r="AT41" s="407"/>
      <c r="AU41" s="407"/>
      <c r="AV41" s="407"/>
      <c r="AW41" s="407"/>
      <c r="AX41" s="407"/>
      <c r="AY41" s="407"/>
      <c r="AZ41" s="407"/>
      <c r="BA41" s="407"/>
      <c r="BB41" s="407"/>
      <c r="BC41" s="407"/>
      <c r="BD41" s="174"/>
      <c r="BE41" s="406" t="str">
        <f t="shared" si="1"/>
        <v/>
      </c>
      <c r="BF41" s="406"/>
      <c r="BG41" s="407"/>
      <c r="BH41" s="407"/>
      <c r="BI41" s="407"/>
      <c r="BJ41" s="407"/>
      <c r="BK41" s="407"/>
      <c r="BL41" s="407"/>
      <c r="BM41" s="407"/>
      <c r="BN41" s="407"/>
      <c r="BO41" s="407"/>
      <c r="BP41" s="407"/>
      <c r="BQ41" s="407"/>
      <c r="BR41" s="407"/>
      <c r="BS41" s="407"/>
      <c r="BT41" s="407"/>
      <c r="BU41" s="407"/>
      <c r="BV41" s="174"/>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4"/>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1"/>
    </row>
    <row r="42" spans="1:113" ht="32.25" customHeight="1" x14ac:dyDescent="0.15">
      <c r="B42" s="198"/>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4"/>
      <c r="U42" s="406" t="str">
        <f t="shared" si="4"/>
        <v/>
      </c>
      <c r="V42" s="406"/>
      <c r="W42" s="407"/>
      <c r="X42" s="407"/>
      <c r="Y42" s="407"/>
      <c r="Z42" s="407"/>
      <c r="AA42" s="407"/>
      <c r="AB42" s="407"/>
      <c r="AC42" s="407"/>
      <c r="AD42" s="407"/>
      <c r="AE42" s="407"/>
      <c r="AF42" s="407"/>
      <c r="AG42" s="407"/>
      <c r="AH42" s="407"/>
      <c r="AI42" s="407"/>
      <c r="AJ42" s="407"/>
      <c r="AK42" s="407"/>
      <c r="AL42" s="174"/>
      <c r="AM42" s="406" t="str">
        <f t="shared" si="0"/>
        <v/>
      </c>
      <c r="AN42" s="406"/>
      <c r="AO42" s="407"/>
      <c r="AP42" s="407"/>
      <c r="AQ42" s="407"/>
      <c r="AR42" s="407"/>
      <c r="AS42" s="407"/>
      <c r="AT42" s="407"/>
      <c r="AU42" s="407"/>
      <c r="AV42" s="407"/>
      <c r="AW42" s="407"/>
      <c r="AX42" s="407"/>
      <c r="AY42" s="407"/>
      <c r="AZ42" s="407"/>
      <c r="BA42" s="407"/>
      <c r="BB42" s="407"/>
      <c r="BC42" s="407"/>
      <c r="BD42" s="174"/>
      <c r="BE42" s="406" t="str">
        <f t="shared" si="1"/>
        <v/>
      </c>
      <c r="BF42" s="406"/>
      <c r="BG42" s="407"/>
      <c r="BH42" s="407"/>
      <c r="BI42" s="407"/>
      <c r="BJ42" s="407"/>
      <c r="BK42" s="407"/>
      <c r="BL42" s="407"/>
      <c r="BM42" s="407"/>
      <c r="BN42" s="407"/>
      <c r="BO42" s="407"/>
      <c r="BP42" s="407"/>
      <c r="BQ42" s="407"/>
      <c r="BR42" s="407"/>
      <c r="BS42" s="407"/>
      <c r="BT42" s="407"/>
      <c r="BU42" s="407"/>
      <c r="BV42" s="174"/>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4"/>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1"/>
    </row>
    <row r="43" spans="1:113" ht="32.25" customHeight="1" x14ac:dyDescent="0.15">
      <c r="B43" s="198"/>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4"/>
      <c r="U43" s="406" t="str">
        <f t="shared" si="4"/>
        <v/>
      </c>
      <c r="V43" s="406"/>
      <c r="W43" s="407"/>
      <c r="X43" s="407"/>
      <c r="Y43" s="407"/>
      <c r="Z43" s="407"/>
      <c r="AA43" s="407"/>
      <c r="AB43" s="407"/>
      <c r="AC43" s="407"/>
      <c r="AD43" s="407"/>
      <c r="AE43" s="407"/>
      <c r="AF43" s="407"/>
      <c r="AG43" s="407"/>
      <c r="AH43" s="407"/>
      <c r="AI43" s="407"/>
      <c r="AJ43" s="407"/>
      <c r="AK43" s="407"/>
      <c r="AL43" s="174"/>
      <c r="AM43" s="406" t="str">
        <f t="shared" si="0"/>
        <v/>
      </c>
      <c r="AN43" s="406"/>
      <c r="AO43" s="407"/>
      <c r="AP43" s="407"/>
      <c r="AQ43" s="407"/>
      <c r="AR43" s="407"/>
      <c r="AS43" s="407"/>
      <c r="AT43" s="407"/>
      <c r="AU43" s="407"/>
      <c r="AV43" s="407"/>
      <c r="AW43" s="407"/>
      <c r="AX43" s="407"/>
      <c r="AY43" s="407"/>
      <c r="AZ43" s="407"/>
      <c r="BA43" s="407"/>
      <c r="BB43" s="407"/>
      <c r="BC43" s="407"/>
      <c r="BD43" s="174"/>
      <c r="BE43" s="406" t="str">
        <f t="shared" si="1"/>
        <v/>
      </c>
      <c r="BF43" s="406"/>
      <c r="BG43" s="407"/>
      <c r="BH43" s="407"/>
      <c r="BI43" s="407"/>
      <c r="BJ43" s="407"/>
      <c r="BK43" s="407"/>
      <c r="BL43" s="407"/>
      <c r="BM43" s="407"/>
      <c r="BN43" s="407"/>
      <c r="BO43" s="407"/>
      <c r="BP43" s="407"/>
      <c r="BQ43" s="407"/>
      <c r="BR43" s="407"/>
      <c r="BS43" s="407"/>
      <c r="BT43" s="407"/>
      <c r="BU43" s="407"/>
      <c r="BV43" s="174"/>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4"/>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3" t="s">
        <v>576</v>
      </c>
    </row>
    <row r="54" spans="5:113" x14ac:dyDescent="0.15"/>
    <row r="55" spans="5:113" x14ac:dyDescent="0.15"/>
    <row r="56" spans="5:113" x14ac:dyDescent="0.15"/>
  </sheetData>
  <sheetProtection algorithmName="SHA-512" hashValue="Oph66f4khG3q7r/kPx8jp6SReHAcjo2tIpCQ6dl50JIuoOK/s6fJdGVQfGMUxZqOgtLZm/4fFrMGGtYO9uBxJA==" saltValue="Qax8hs+YCATfWndRdEosp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5" t="s">
        <v>557</v>
      </c>
      <c r="D34" s="1215"/>
      <c r="E34" s="1216"/>
      <c r="F34" s="32">
        <v>3.51</v>
      </c>
      <c r="G34" s="33">
        <v>2.76</v>
      </c>
      <c r="H34" s="33">
        <v>2.67</v>
      </c>
      <c r="I34" s="33">
        <v>2.5099999999999998</v>
      </c>
      <c r="J34" s="34">
        <v>3.64</v>
      </c>
      <c r="K34" s="22"/>
      <c r="L34" s="22"/>
      <c r="M34" s="22"/>
      <c r="N34" s="22"/>
      <c r="O34" s="22"/>
      <c r="P34" s="22"/>
    </row>
    <row r="35" spans="1:16" ht="39" customHeight="1" x14ac:dyDescent="0.15">
      <c r="A35" s="22"/>
      <c r="B35" s="35"/>
      <c r="C35" s="1209" t="s">
        <v>558</v>
      </c>
      <c r="D35" s="1210"/>
      <c r="E35" s="1211"/>
      <c r="F35" s="36">
        <v>0.17</v>
      </c>
      <c r="G35" s="37">
        <v>0.01</v>
      </c>
      <c r="H35" s="37">
        <v>0.21</v>
      </c>
      <c r="I35" s="37">
        <v>0.02</v>
      </c>
      <c r="J35" s="38">
        <v>0.22</v>
      </c>
      <c r="K35" s="22"/>
      <c r="L35" s="22"/>
      <c r="M35" s="22"/>
      <c r="N35" s="22"/>
      <c r="O35" s="22"/>
      <c r="P35" s="22"/>
    </row>
    <row r="36" spans="1:16" ht="39" customHeight="1" x14ac:dyDescent="0.15">
      <c r="A36" s="22"/>
      <c r="B36" s="35"/>
      <c r="C36" s="1209" t="s">
        <v>559</v>
      </c>
      <c r="D36" s="1210"/>
      <c r="E36" s="1211"/>
      <c r="F36" s="36">
        <v>0.1</v>
      </c>
      <c r="G36" s="37">
        <v>0.1</v>
      </c>
      <c r="H36" s="37">
        <v>0.1</v>
      </c>
      <c r="I36" s="37">
        <v>0.1</v>
      </c>
      <c r="J36" s="38">
        <v>0.12</v>
      </c>
      <c r="K36" s="22"/>
      <c r="L36" s="22"/>
      <c r="M36" s="22"/>
      <c r="N36" s="22"/>
      <c r="O36" s="22"/>
      <c r="P36" s="22"/>
    </row>
    <row r="37" spans="1:16" ht="39" customHeight="1" x14ac:dyDescent="0.15">
      <c r="A37" s="22"/>
      <c r="B37" s="35"/>
      <c r="C37" s="1209" t="s">
        <v>560</v>
      </c>
      <c r="D37" s="1210"/>
      <c r="E37" s="1211"/>
      <c r="F37" s="36">
        <v>0.05</v>
      </c>
      <c r="G37" s="37">
        <v>0.06</v>
      </c>
      <c r="H37" s="37">
        <v>0.06</v>
      </c>
      <c r="I37" s="37">
        <v>0.08</v>
      </c>
      <c r="J37" s="38">
        <v>0.08</v>
      </c>
      <c r="K37" s="22"/>
      <c r="L37" s="22"/>
      <c r="M37" s="22"/>
      <c r="N37" s="22"/>
      <c r="O37" s="22"/>
      <c r="P37" s="22"/>
    </row>
    <row r="38" spans="1:16" ht="39" customHeight="1" x14ac:dyDescent="0.15">
      <c r="A38" s="22"/>
      <c r="B38" s="35"/>
      <c r="C38" s="1209" t="s">
        <v>561</v>
      </c>
      <c r="D38" s="1210"/>
      <c r="E38" s="1211"/>
      <c r="F38" s="36" t="s">
        <v>507</v>
      </c>
      <c r="G38" s="37" t="s">
        <v>507</v>
      </c>
      <c r="H38" s="37" t="s">
        <v>507</v>
      </c>
      <c r="I38" s="37" t="s">
        <v>507</v>
      </c>
      <c r="J38" s="38">
        <v>0.08</v>
      </c>
      <c r="K38" s="22"/>
      <c r="L38" s="22"/>
      <c r="M38" s="22"/>
      <c r="N38" s="22"/>
      <c r="O38" s="22"/>
      <c r="P38" s="22"/>
    </row>
    <row r="39" spans="1:16" ht="39" customHeight="1" x14ac:dyDescent="0.15">
      <c r="A39" s="22"/>
      <c r="B39" s="35"/>
      <c r="C39" s="1209" t="s">
        <v>562</v>
      </c>
      <c r="D39" s="1210"/>
      <c r="E39" s="1211"/>
      <c r="F39" s="36">
        <v>0.03</v>
      </c>
      <c r="G39" s="37">
        <v>0.03</v>
      </c>
      <c r="H39" s="37">
        <v>0.03</v>
      </c>
      <c r="I39" s="37">
        <v>0.05</v>
      </c>
      <c r="J39" s="38">
        <v>0.04</v>
      </c>
      <c r="K39" s="22"/>
      <c r="L39" s="22"/>
      <c r="M39" s="22"/>
      <c r="N39" s="22"/>
      <c r="O39" s="22"/>
      <c r="P39" s="22"/>
    </row>
    <row r="40" spans="1:16" ht="39" customHeight="1" x14ac:dyDescent="0.15">
      <c r="A40" s="22"/>
      <c r="B40" s="35"/>
      <c r="C40" s="1209" t="s">
        <v>563</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564</v>
      </c>
      <c r="D42" s="1210"/>
      <c r="E42" s="1211"/>
      <c r="F42" s="36" t="s">
        <v>507</v>
      </c>
      <c r="G42" s="37" t="s">
        <v>507</v>
      </c>
      <c r="H42" s="37" t="s">
        <v>507</v>
      </c>
      <c r="I42" s="37" t="s">
        <v>507</v>
      </c>
      <c r="J42" s="38" t="s">
        <v>507</v>
      </c>
      <c r="K42" s="22"/>
      <c r="L42" s="22"/>
      <c r="M42" s="22"/>
      <c r="N42" s="22"/>
      <c r="O42" s="22"/>
      <c r="P42" s="22"/>
    </row>
    <row r="43" spans="1:16" ht="39" customHeight="1" thickBot="1" x14ac:dyDescent="0.2">
      <c r="A43" s="22"/>
      <c r="B43" s="40"/>
      <c r="C43" s="1212" t="s">
        <v>565</v>
      </c>
      <c r="D43" s="1213"/>
      <c r="E43" s="1214"/>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kyUS3iwpnMee1A6ezmSOJYrX1+RYiZBlGRckUHqeupnAsh1Dz4duV6hqpY7O1a0tshWTbooTpFluMH4E0/Thw==" saltValue="54FbygIeTQ1kS61MQAGx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J60" sqref="J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807</v>
      </c>
      <c r="L45" s="60">
        <v>846</v>
      </c>
      <c r="M45" s="60">
        <v>850</v>
      </c>
      <c r="N45" s="60">
        <v>778</v>
      </c>
      <c r="O45" s="61">
        <v>783</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507</v>
      </c>
      <c r="L46" s="64" t="s">
        <v>507</v>
      </c>
      <c r="M46" s="64" t="s">
        <v>507</v>
      </c>
      <c r="N46" s="64" t="s">
        <v>507</v>
      </c>
      <c r="O46" s="65" t="s">
        <v>507</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507</v>
      </c>
      <c r="L47" s="64" t="s">
        <v>507</v>
      </c>
      <c r="M47" s="64" t="s">
        <v>507</v>
      </c>
      <c r="N47" s="64" t="s">
        <v>507</v>
      </c>
      <c r="O47" s="65" t="s">
        <v>507</v>
      </c>
      <c r="P47" s="48"/>
      <c r="Q47" s="48"/>
      <c r="R47" s="48"/>
      <c r="S47" s="48"/>
      <c r="T47" s="48"/>
      <c r="U47" s="48"/>
    </row>
    <row r="48" spans="1:21" ht="30.75" customHeight="1" x14ac:dyDescent="0.15">
      <c r="A48" s="48"/>
      <c r="B48" s="1237"/>
      <c r="C48" s="1238"/>
      <c r="D48" s="62"/>
      <c r="E48" s="1219" t="s">
        <v>14</v>
      </c>
      <c r="F48" s="1219"/>
      <c r="G48" s="1219"/>
      <c r="H48" s="1219"/>
      <c r="I48" s="1219"/>
      <c r="J48" s="1220"/>
      <c r="K48" s="63">
        <v>101</v>
      </c>
      <c r="L48" s="64">
        <v>99</v>
      </c>
      <c r="M48" s="64">
        <v>100</v>
      </c>
      <c r="N48" s="64">
        <v>87</v>
      </c>
      <c r="O48" s="65">
        <v>98</v>
      </c>
      <c r="P48" s="48"/>
      <c r="Q48" s="48"/>
      <c r="R48" s="48"/>
      <c r="S48" s="48"/>
      <c r="T48" s="48"/>
      <c r="U48" s="48"/>
    </row>
    <row r="49" spans="1:21" ht="30.75" customHeight="1" x14ac:dyDescent="0.15">
      <c r="A49" s="48"/>
      <c r="B49" s="1237"/>
      <c r="C49" s="1238"/>
      <c r="D49" s="62"/>
      <c r="E49" s="1219" t="s">
        <v>15</v>
      </c>
      <c r="F49" s="1219"/>
      <c r="G49" s="1219"/>
      <c r="H49" s="1219"/>
      <c r="I49" s="1219"/>
      <c r="J49" s="1220"/>
      <c r="K49" s="63">
        <v>19</v>
      </c>
      <c r="L49" s="64">
        <v>13</v>
      </c>
      <c r="M49" s="64">
        <v>13</v>
      </c>
      <c r="N49" s="64">
        <v>13</v>
      </c>
      <c r="O49" s="65">
        <v>14</v>
      </c>
      <c r="P49" s="48"/>
      <c r="Q49" s="48"/>
      <c r="R49" s="48"/>
      <c r="S49" s="48"/>
      <c r="T49" s="48"/>
      <c r="U49" s="48"/>
    </row>
    <row r="50" spans="1:21" ht="30.75" customHeight="1" x14ac:dyDescent="0.15">
      <c r="A50" s="48"/>
      <c r="B50" s="1237"/>
      <c r="C50" s="1238"/>
      <c r="D50" s="62"/>
      <c r="E50" s="1219" t="s">
        <v>16</v>
      </c>
      <c r="F50" s="1219"/>
      <c r="G50" s="1219"/>
      <c r="H50" s="1219"/>
      <c r="I50" s="1219"/>
      <c r="J50" s="1220"/>
      <c r="K50" s="63">
        <v>33</v>
      </c>
      <c r="L50" s="64">
        <v>36</v>
      </c>
      <c r="M50" s="64">
        <v>46</v>
      </c>
      <c r="N50" s="64">
        <v>46</v>
      </c>
      <c r="O50" s="65">
        <v>36</v>
      </c>
      <c r="P50" s="48"/>
      <c r="Q50" s="48"/>
      <c r="R50" s="48"/>
      <c r="S50" s="48"/>
      <c r="T50" s="48"/>
      <c r="U50" s="48"/>
    </row>
    <row r="51" spans="1:21" ht="30.75" customHeight="1" x14ac:dyDescent="0.15">
      <c r="A51" s="48"/>
      <c r="B51" s="1239"/>
      <c r="C51" s="1240"/>
      <c r="D51" s="66"/>
      <c r="E51" s="1219" t="s">
        <v>17</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636</v>
      </c>
      <c r="L52" s="64">
        <v>681</v>
      </c>
      <c r="M52" s="64">
        <v>690</v>
      </c>
      <c r="N52" s="64">
        <v>646</v>
      </c>
      <c r="O52" s="65">
        <v>659</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324</v>
      </c>
      <c r="L53" s="69">
        <v>313</v>
      </c>
      <c r="M53" s="69">
        <v>319</v>
      </c>
      <c r="N53" s="69">
        <v>278</v>
      </c>
      <c r="O53" s="70">
        <v>272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xMzCjT5N71u8jxVJeUquV3wEefSStYDNU4cnci6y2tEAzspvyF2bqzAv7xMwfQu5sr6FWfDeqHnM95pgYcSbg==" saltValue="sJagJP7c7a9VNxL4Ye/A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55" t="s">
        <v>29</v>
      </c>
      <c r="C41" s="1256"/>
      <c r="D41" s="102"/>
      <c r="E41" s="1257" t="s">
        <v>30</v>
      </c>
      <c r="F41" s="1257"/>
      <c r="G41" s="1257"/>
      <c r="H41" s="1258"/>
      <c r="I41" s="354">
        <v>6804</v>
      </c>
      <c r="J41" s="355">
        <v>6294</v>
      </c>
      <c r="K41" s="355">
        <v>5775</v>
      </c>
      <c r="L41" s="355">
        <v>5408</v>
      </c>
      <c r="M41" s="356">
        <v>5797</v>
      </c>
    </row>
    <row r="42" spans="2:13" ht="27.75" customHeight="1" x14ac:dyDescent="0.15">
      <c r="B42" s="1245"/>
      <c r="C42" s="1246"/>
      <c r="D42" s="103"/>
      <c r="E42" s="1249" t="s">
        <v>31</v>
      </c>
      <c r="F42" s="1249"/>
      <c r="G42" s="1249"/>
      <c r="H42" s="1250"/>
      <c r="I42" s="357">
        <v>121</v>
      </c>
      <c r="J42" s="358">
        <v>113</v>
      </c>
      <c r="K42" s="358">
        <v>104</v>
      </c>
      <c r="L42" s="358">
        <v>95</v>
      </c>
      <c r="M42" s="359">
        <v>87</v>
      </c>
    </row>
    <row r="43" spans="2:13" ht="27.75" customHeight="1" x14ac:dyDescent="0.15">
      <c r="B43" s="1245"/>
      <c r="C43" s="1246"/>
      <c r="D43" s="103"/>
      <c r="E43" s="1249" t="s">
        <v>32</v>
      </c>
      <c r="F43" s="1249"/>
      <c r="G43" s="1249"/>
      <c r="H43" s="1250"/>
      <c r="I43" s="357">
        <v>1103</v>
      </c>
      <c r="J43" s="358">
        <v>1063</v>
      </c>
      <c r="K43" s="358">
        <v>1000</v>
      </c>
      <c r="L43" s="358">
        <v>957</v>
      </c>
      <c r="M43" s="359">
        <v>1125</v>
      </c>
    </row>
    <row r="44" spans="2:13" ht="27.75" customHeight="1" x14ac:dyDescent="0.15">
      <c r="B44" s="1245"/>
      <c r="C44" s="1246"/>
      <c r="D44" s="103"/>
      <c r="E44" s="1249" t="s">
        <v>33</v>
      </c>
      <c r="F44" s="1249"/>
      <c r="G44" s="1249"/>
      <c r="H44" s="1250"/>
      <c r="I44" s="357">
        <v>82</v>
      </c>
      <c r="J44" s="358">
        <v>79</v>
      </c>
      <c r="K44" s="358">
        <v>67</v>
      </c>
      <c r="L44" s="358">
        <v>58</v>
      </c>
      <c r="M44" s="359">
        <v>45</v>
      </c>
    </row>
    <row r="45" spans="2:13" ht="27.75" customHeight="1" x14ac:dyDescent="0.15">
      <c r="B45" s="1245"/>
      <c r="C45" s="1246"/>
      <c r="D45" s="103"/>
      <c r="E45" s="1249" t="s">
        <v>34</v>
      </c>
      <c r="F45" s="1249"/>
      <c r="G45" s="1249"/>
      <c r="H45" s="1250"/>
      <c r="I45" s="357">
        <v>354</v>
      </c>
      <c r="J45" s="358">
        <v>308</v>
      </c>
      <c r="K45" s="358">
        <v>314</v>
      </c>
      <c r="L45" s="358">
        <v>285</v>
      </c>
      <c r="M45" s="359">
        <v>230</v>
      </c>
    </row>
    <row r="46" spans="2:13" ht="27.75" customHeight="1" x14ac:dyDescent="0.15">
      <c r="B46" s="1245"/>
      <c r="C46" s="1246"/>
      <c r="D46" s="104"/>
      <c r="E46" s="1249" t="s">
        <v>35</v>
      </c>
      <c r="F46" s="1249"/>
      <c r="G46" s="1249"/>
      <c r="H46" s="1250"/>
      <c r="I46" s="357" t="s">
        <v>507</v>
      </c>
      <c r="J46" s="358" t="s">
        <v>507</v>
      </c>
      <c r="K46" s="358" t="s">
        <v>507</v>
      </c>
      <c r="L46" s="358" t="s">
        <v>507</v>
      </c>
      <c r="M46" s="359" t="s">
        <v>507</v>
      </c>
    </row>
    <row r="47" spans="2:13" ht="27.75" customHeight="1" x14ac:dyDescent="0.15">
      <c r="B47" s="1245"/>
      <c r="C47" s="1246"/>
      <c r="D47" s="105"/>
      <c r="E47" s="1259" t="s">
        <v>36</v>
      </c>
      <c r="F47" s="1260"/>
      <c r="G47" s="1260"/>
      <c r="H47" s="1261"/>
      <c r="I47" s="357" t="s">
        <v>507</v>
      </c>
      <c r="J47" s="358" t="s">
        <v>507</v>
      </c>
      <c r="K47" s="358" t="s">
        <v>507</v>
      </c>
      <c r="L47" s="358" t="s">
        <v>507</v>
      </c>
      <c r="M47" s="359" t="s">
        <v>507</v>
      </c>
    </row>
    <row r="48" spans="2:13" ht="27.75" customHeight="1" x14ac:dyDescent="0.15">
      <c r="B48" s="1245"/>
      <c r="C48" s="1246"/>
      <c r="D48" s="103"/>
      <c r="E48" s="1249" t="s">
        <v>37</v>
      </c>
      <c r="F48" s="1249"/>
      <c r="G48" s="1249"/>
      <c r="H48" s="1250"/>
      <c r="I48" s="357" t="s">
        <v>507</v>
      </c>
      <c r="J48" s="358" t="s">
        <v>507</v>
      </c>
      <c r="K48" s="358" t="s">
        <v>507</v>
      </c>
      <c r="L48" s="358" t="s">
        <v>507</v>
      </c>
      <c r="M48" s="359" t="s">
        <v>507</v>
      </c>
    </row>
    <row r="49" spans="2:13" ht="27.75" customHeight="1" x14ac:dyDescent="0.15">
      <c r="B49" s="1247"/>
      <c r="C49" s="1248"/>
      <c r="D49" s="103"/>
      <c r="E49" s="1249" t="s">
        <v>38</v>
      </c>
      <c r="F49" s="1249"/>
      <c r="G49" s="1249"/>
      <c r="H49" s="1250"/>
      <c r="I49" s="357" t="s">
        <v>507</v>
      </c>
      <c r="J49" s="358" t="s">
        <v>507</v>
      </c>
      <c r="K49" s="358" t="s">
        <v>507</v>
      </c>
      <c r="L49" s="358" t="s">
        <v>507</v>
      </c>
      <c r="M49" s="359" t="s">
        <v>507</v>
      </c>
    </row>
    <row r="50" spans="2:13" ht="27.75" customHeight="1" x14ac:dyDescent="0.15">
      <c r="B50" s="1243" t="s">
        <v>39</v>
      </c>
      <c r="C50" s="1244"/>
      <c r="D50" s="106"/>
      <c r="E50" s="1249" t="s">
        <v>40</v>
      </c>
      <c r="F50" s="1249"/>
      <c r="G50" s="1249"/>
      <c r="H50" s="1250"/>
      <c r="I50" s="357">
        <v>1692</v>
      </c>
      <c r="J50" s="358">
        <v>1612</v>
      </c>
      <c r="K50" s="358">
        <v>1627</v>
      </c>
      <c r="L50" s="358">
        <v>1564</v>
      </c>
      <c r="M50" s="359">
        <v>1829</v>
      </c>
    </row>
    <row r="51" spans="2:13" ht="27.75" customHeight="1" x14ac:dyDescent="0.15">
      <c r="B51" s="1245"/>
      <c r="C51" s="1246"/>
      <c r="D51" s="103"/>
      <c r="E51" s="1249" t="s">
        <v>41</v>
      </c>
      <c r="F51" s="1249"/>
      <c r="G51" s="1249"/>
      <c r="H51" s="1250"/>
      <c r="I51" s="357">
        <v>191</v>
      </c>
      <c r="J51" s="358">
        <v>276</v>
      </c>
      <c r="K51" s="358">
        <v>401</v>
      </c>
      <c r="L51" s="358">
        <v>453</v>
      </c>
      <c r="M51" s="359">
        <v>489</v>
      </c>
    </row>
    <row r="52" spans="2:13" ht="27.75" customHeight="1" x14ac:dyDescent="0.15">
      <c r="B52" s="1247"/>
      <c r="C52" s="1248"/>
      <c r="D52" s="103"/>
      <c r="E52" s="1249" t="s">
        <v>42</v>
      </c>
      <c r="F52" s="1249"/>
      <c r="G52" s="1249"/>
      <c r="H52" s="1250"/>
      <c r="I52" s="357">
        <v>5139</v>
      </c>
      <c r="J52" s="358">
        <v>4676</v>
      </c>
      <c r="K52" s="358">
        <v>4417</v>
      </c>
      <c r="L52" s="358">
        <v>4409</v>
      </c>
      <c r="M52" s="359">
        <v>3931</v>
      </c>
    </row>
    <row r="53" spans="2:13" ht="27.75" customHeight="1" thickBot="1" x14ac:dyDescent="0.2">
      <c r="B53" s="1251" t="s">
        <v>20</v>
      </c>
      <c r="C53" s="1252"/>
      <c r="D53" s="107"/>
      <c r="E53" s="1253" t="s">
        <v>43</v>
      </c>
      <c r="F53" s="1253"/>
      <c r="G53" s="1253"/>
      <c r="H53" s="1254"/>
      <c r="I53" s="360">
        <v>1444</v>
      </c>
      <c r="J53" s="361">
        <v>1292</v>
      </c>
      <c r="K53" s="361">
        <v>816</v>
      </c>
      <c r="L53" s="361">
        <v>378</v>
      </c>
      <c r="M53" s="362">
        <v>1036</v>
      </c>
    </row>
    <row r="54" spans="2:13" ht="27.75" customHeight="1" x14ac:dyDescent="0.15">
      <c r="B54" s="108" t="s">
        <v>44</v>
      </c>
      <c r="C54" s="109"/>
      <c r="D54" s="109"/>
      <c r="E54" s="110"/>
      <c r="F54" s="110"/>
      <c r="G54" s="110"/>
      <c r="H54" s="110"/>
      <c r="I54" s="111"/>
      <c r="J54" s="111"/>
      <c r="K54" s="111"/>
      <c r="L54" s="111"/>
      <c r="M54" s="111"/>
    </row>
    <row r="55" spans="2:13" x14ac:dyDescent="0.15"/>
  </sheetData>
  <sheetProtection algorithmName="SHA-512" hashValue="BZwbCy4TlEH35ma10jMkTsKKUFq9d4spzu59Gv17BJtAEe0VpJ1+pv+Jx5HEhuFmh3X2dA9x95VdGa8ZZwAucA==" saltValue="K4YTIWigLtBPmxTKYAa3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7" sqref="F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45</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70" t="s">
        <v>46</v>
      </c>
      <c r="D55" s="1270"/>
      <c r="E55" s="1271"/>
      <c r="F55" s="119">
        <v>654</v>
      </c>
      <c r="G55" s="119">
        <v>654</v>
      </c>
      <c r="H55" s="120">
        <v>654</v>
      </c>
    </row>
    <row r="56" spans="2:8" ht="52.5" customHeight="1" x14ac:dyDescent="0.15">
      <c r="B56" s="121"/>
      <c r="C56" s="1272" t="s">
        <v>47</v>
      </c>
      <c r="D56" s="1272"/>
      <c r="E56" s="1273"/>
      <c r="F56" s="122">
        <v>3</v>
      </c>
      <c r="G56" s="122">
        <v>3</v>
      </c>
      <c r="H56" s="123">
        <v>120</v>
      </c>
    </row>
    <row r="57" spans="2:8" ht="53.25" customHeight="1" x14ac:dyDescent="0.15">
      <c r="B57" s="121"/>
      <c r="C57" s="1274" t="s">
        <v>48</v>
      </c>
      <c r="D57" s="1274"/>
      <c r="E57" s="1275"/>
      <c r="F57" s="124">
        <v>697</v>
      </c>
      <c r="G57" s="124">
        <v>634</v>
      </c>
      <c r="H57" s="125">
        <v>786</v>
      </c>
    </row>
    <row r="58" spans="2:8" ht="45.75" customHeight="1" x14ac:dyDescent="0.15">
      <c r="B58" s="126"/>
      <c r="C58" s="1262" t="s">
        <v>577</v>
      </c>
      <c r="D58" s="1263"/>
      <c r="E58" s="1264"/>
      <c r="F58" s="363">
        <v>560</v>
      </c>
      <c r="G58" s="363">
        <v>479</v>
      </c>
      <c r="H58" s="364">
        <v>567</v>
      </c>
    </row>
    <row r="59" spans="2:8" ht="45.75" customHeight="1" x14ac:dyDescent="0.15">
      <c r="B59" s="126"/>
      <c r="C59" s="1262" t="s">
        <v>578</v>
      </c>
      <c r="D59" s="1263"/>
      <c r="E59" s="1264"/>
      <c r="F59" s="363">
        <v>70</v>
      </c>
      <c r="G59" s="363">
        <v>89</v>
      </c>
      <c r="H59" s="364">
        <v>154</v>
      </c>
    </row>
    <row r="60" spans="2:8" ht="45.75" customHeight="1" x14ac:dyDescent="0.15">
      <c r="B60" s="126"/>
      <c r="C60" s="1262" t="s">
        <v>579</v>
      </c>
      <c r="D60" s="1263"/>
      <c r="E60" s="1264"/>
      <c r="F60" s="363">
        <v>50</v>
      </c>
      <c r="G60" s="363">
        <v>41</v>
      </c>
      <c r="H60" s="364">
        <v>32</v>
      </c>
    </row>
    <row r="61" spans="2:8" ht="45.75" customHeight="1" x14ac:dyDescent="0.15">
      <c r="B61" s="126"/>
      <c r="C61" s="1262" t="s">
        <v>580</v>
      </c>
      <c r="D61" s="1263"/>
      <c r="E61" s="1264"/>
      <c r="F61" s="363">
        <v>11</v>
      </c>
      <c r="G61" s="363">
        <v>11</v>
      </c>
      <c r="H61" s="364">
        <v>11</v>
      </c>
    </row>
    <row r="62" spans="2:8" ht="45.75" customHeight="1" thickBot="1" x14ac:dyDescent="0.2">
      <c r="B62" s="127"/>
      <c r="C62" s="1265" t="s">
        <v>581</v>
      </c>
      <c r="D62" s="1266"/>
      <c r="E62" s="1267"/>
      <c r="F62" s="365">
        <v>6</v>
      </c>
      <c r="G62" s="365">
        <v>13</v>
      </c>
      <c r="H62" s="366">
        <v>21</v>
      </c>
    </row>
    <row r="63" spans="2:8" ht="52.5" customHeight="1" thickBot="1" x14ac:dyDescent="0.2">
      <c r="B63" s="128"/>
      <c r="C63" s="1268" t="s">
        <v>49</v>
      </c>
      <c r="D63" s="1268"/>
      <c r="E63" s="1269"/>
      <c r="F63" s="129">
        <v>1355</v>
      </c>
      <c r="G63" s="129">
        <v>1292</v>
      </c>
      <c r="H63" s="130">
        <v>1560</v>
      </c>
    </row>
    <row r="64" spans="2:8" x14ac:dyDescent="0.15"/>
  </sheetData>
  <sheetProtection algorithmName="SHA-512" hashValue="gszXyhrBSDYCyicAydVBzNoJk4rmkNIszOaR+muzzDYUd99Cu2SlyZZaxWgWC0Qq9mGw4KQjNyNfu0mfEX7Rdg==" saltValue="T/gL6Btj822RJmYFqTz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AB1FD-EF12-43D3-A687-6C3FEEB38500}">
  <sheetPr>
    <pageSetUpPr fitToPage="1"/>
  </sheetPr>
  <dimension ref="A1:DE85"/>
  <sheetViews>
    <sheetView showGridLines="0" zoomScaleNormal="100" zoomScaleSheetLayoutView="55" workbookViewId="0">
      <selection activeCell="AN77" sqref="AN77:BA80"/>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8"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8"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8"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8"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8"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8"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8"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8"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8"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8"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8"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8"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8"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8"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8"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592</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588</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586</v>
      </c>
    </row>
    <row r="50" spans="1:109" ht="13.5" x14ac:dyDescent="0.15">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549</v>
      </c>
      <c r="BQ50" s="1290"/>
      <c r="BR50" s="1290"/>
      <c r="BS50" s="1290"/>
      <c r="BT50" s="1290"/>
      <c r="BU50" s="1290"/>
      <c r="BV50" s="1290"/>
      <c r="BW50" s="1290"/>
      <c r="BX50" s="1290" t="s">
        <v>550</v>
      </c>
      <c r="BY50" s="1290"/>
      <c r="BZ50" s="1290"/>
      <c r="CA50" s="1290"/>
      <c r="CB50" s="1290"/>
      <c r="CC50" s="1290"/>
      <c r="CD50" s="1290"/>
      <c r="CE50" s="1290"/>
      <c r="CF50" s="1290" t="s">
        <v>551</v>
      </c>
      <c r="CG50" s="1290"/>
      <c r="CH50" s="1290"/>
      <c r="CI50" s="1290"/>
      <c r="CJ50" s="1290"/>
      <c r="CK50" s="1290"/>
      <c r="CL50" s="1290"/>
      <c r="CM50" s="1290"/>
      <c r="CN50" s="1290" t="s">
        <v>552</v>
      </c>
      <c r="CO50" s="1290"/>
      <c r="CP50" s="1290"/>
      <c r="CQ50" s="1290"/>
      <c r="CR50" s="1290"/>
      <c r="CS50" s="1290"/>
      <c r="CT50" s="1290"/>
      <c r="CU50" s="1290"/>
      <c r="CV50" s="1290" t="s">
        <v>553</v>
      </c>
      <c r="CW50" s="1290"/>
      <c r="CX50" s="1290"/>
      <c r="CY50" s="1290"/>
      <c r="CZ50" s="1290"/>
      <c r="DA50" s="1290"/>
      <c r="DB50" s="1290"/>
      <c r="DC50" s="1290"/>
    </row>
    <row r="51" spans="1:109" ht="13.5" customHeight="1" x14ac:dyDescent="0.15">
      <c r="B51" s="368"/>
      <c r="G51" s="1295"/>
      <c r="H51" s="1295"/>
      <c r="I51" s="1293"/>
      <c r="J51" s="1293"/>
      <c r="K51" s="1292"/>
      <c r="L51" s="1292"/>
      <c r="M51" s="1292"/>
      <c r="N51" s="1292"/>
      <c r="AM51" s="374"/>
      <c r="AN51" s="1291" t="s">
        <v>585</v>
      </c>
      <c r="AO51" s="1291"/>
      <c r="AP51" s="1291"/>
      <c r="AQ51" s="1291"/>
      <c r="AR51" s="1291"/>
      <c r="AS51" s="1291"/>
      <c r="AT51" s="1291"/>
      <c r="AU51" s="1291"/>
      <c r="AV51" s="1291"/>
      <c r="AW51" s="1291"/>
      <c r="AX51" s="1291"/>
      <c r="AY51" s="1291"/>
      <c r="AZ51" s="1291"/>
      <c r="BA51" s="1291"/>
      <c r="BB51" s="1291" t="s">
        <v>583</v>
      </c>
      <c r="BC51" s="1291"/>
      <c r="BD51" s="1291"/>
      <c r="BE51" s="1291"/>
      <c r="BF51" s="1291"/>
      <c r="BG51" s="1291"/>
      <c r="BH51" s="1291"/>
      <c r="BI51" s="1291"/>
      <c r="BJ51" s="1291"/>
      <c r="BK51" s="1291"/>
      <c r="BL51" s="1291"/>
      <c r="BM51" s="1291"/>
      <c r="BN51" s="1291"/>
      <c r="BO51" s="1291"/>
      <c r="BP51" s="1276">
        <v>64.8</v>
      </c>
      <c r="BQ51" s="1276"/>
      <c r="BR51" s="1276"/>
      <c r="BS51" s="1276"/>
      <c r="BT51" s="1276"/>
      <c r="BU51" s="1276"/>
      <c r="BV51" s="1276"/>
      <c r="BW51" s="1276"/>
      <c r="BX51" s="1276">
        <v>59.4</v>
      </c>
      <c r="BY51" s="1276"/>
      <c r="BZ51" s="1276"/>
      <c r="CA51" s="1276"/>
      <c r="CB51" s="1276"/>
      <c r="CC51" s="1276"/>
      <c r="CD51" s="1276"/>
      <c r="CE51" s="1276"/>
      <c r="CF51" s="1276">
        <v>37.299999999999997</v>
      </c>
      <c r="CG51" s="1276"/>
      <c r="CH51" s="1276"/>
      <c r="CI51" s="1276"/>
      <c r="CJ51" s="1276"/>
      <c r="CK51" s="1276"/>
      <c r="CL51" s="1276"/>
      <c r="CM51" s="1276"/>
      <c r="CN51" s="1276">
        <v>16.399999999999999</v>
      </c>
      <c r="CO51" s="1276"/>
      <c r="CP51" s="1276"/>
      <c r="CQ51" s="1276"/>
      <c r="CR51" s="1276"/>
      <c r="CS51" s="1276"/>
      <c r="CT51" s="1276"/>
      <c r="CU51" s="1276"/>
      <c r="CV51" s="1276">
        <v>43.1</v>
      </c>
      <c r="CW51" s="1276"/>
      <c r="CX51" s="1276"/>
      <c r="CY51" s="1276"/>
      <c r="CZ51" s="1276"/>
      <c r="DA51" s="1276"/>
      <c r="DB51" s="1276"/>
      <c r="DC51" s="1276"/>
    </row>
    <row r="52" spans="1:109" ht="13.5" x14ac:dyDescent="0.15">
      <c r="B52" s="368"/>
      <c r="G52" s="1295"/>
      <c r="H52" s="1295"/>
      <c r="I52" s="1293"/>
      <c r="J52" s="1293"/>
      <c r="K52" s="1292"/>
      <c r="L52" s="1292"/>
      <c r="M52" s="1292"/>
      <c r="N52" s="1292"/>
      <c r="AM52" s="37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95"/>
      <c r="H53" s="1295"/>
      <c r="I53" s="1286"/>
      <c r="J53" s="1286"/>
      <c r="K53" s="1292"/>
      <c r="L53" s="1292"/>
      <c r="M53" s="1292"/>
      <c r="N53" s="1292"/>
      <c r="AM53" s="374"/>
      <c r="AN53" s="1291"/>
      <c r="AO53" s="1291"/>
      <c r="AP53" s="1291"/>
      <c r="AQ53" s="1291"/>
      <c r="AR53" s="1291"/>
      <c r="AS53" s="1291"/>
      <c r="AT53" s="1291"/>
      <c r="AU53" s="1291"/>
      <c r="AV53" s="1291"/>
      <c r="AW53" s="1291"/>
      <c r="AX53" s="1291"/>
      <c r="AY53" s="1291"/>
      <c r="AZ53" s="1291"/>
      <c r="BA53" s="1291"/>
      <c r="BB53" s="1291" t="s">
        <v>590</v>
      </c>
      <c r="BC53" s="1291"/>
      <c r="BD53" s="1291"/>
      <c r="BE53" s="1291"/>
      <c r="BF53" s="1291"/>
      <c r="BG53" s="1291"/>
      <c r="BH53" s="1291"/>
      <c r="BI53" s="1291"/>
      <c r="BJ53" s="1291"/>
      <c r="BK53" s="1291"/>
      <c r="BL53" s="1291"/>
      <c r="BM53" s="1291"/>
      <c r="BN53" s="1291"/>
      <c r="BO53" s="1291"/>
      <c r="BP53" s="1276">
        <v>74.400000000000006</v>
      </c>
      <c r="BQ53" s="1276"/>
      <c r="BR53" s="1276"/>
      <c r="BS53" s="1276"/>
      <c r="BT53" s="1276"/>
      <c r="BU53" s="1276"/>
      <c r="BV53" s="1276"/>
      <c r="BW53" s="1276"/>
      <c r="BX53" s="1276">
        <v>74.400000000000006</v>
      </c>
      <c r="BY53" s="1276"/>
      <c r="BZ53" s="1276"/>
      <c r="CA53" s="1276"/>
      <c r="CB53" s="1276"/>
      <c r="CC53" s="1276"/>
      <c r="CD53" s="1276"/>
      <c r="CE53" s="1276"/>
      <c r="CF53" s="1276">
        <v>75.599999999999994</v>
      </c>
      <c r="CG53" s="1276"/>
      <c r="CH53" s="1276"/>
      <c r="CI53" s="1276"/>
      <c r="CJ53" s="1276"/>
      <c r="CK53" s="1276"/>
      <c r="CL53" s="1276"/>
      <c r="CM53" s="1276"/>
      <c r="CN53" s="1276">
        <v>76.7</v>
      </c>
      <c r="CO53" s="1276"/>
      <c r="CP53" s="1276"/>
      <c r="CQ53" s="1276"/>
      <c r="CR53" s="1276"/>
      <c r="CS53" s="1276"/>
      <c r="CT53" s="1276"/>
      <c r="CU53" s="1276"/>
      <c r="CV53" s="1276">
        <v>77.8</v>
      </c>
      <c r="CW53" s="1276"/>
      <c r="CX53" s="1276"/>
      <c r="CY53" s="1276"/>
      <c r="CZ53" s="1276"/>
      <c r="DA53" s="1276"/>
      <c r="DB53" s="1276"/>
      <c r="DC53" s="1276"/>
    </row>
    <row r="54" spans="1:109" ht="13.5" x14ac:dyDescent="0.15">
      <c r="A54" s="382"/>
      <c r="B54" s="368"/>
      <c r="G54" s="1295"/>
      <c r="H54" s="1295"/>
      <c r="I54" s="1286"/>
      <c r="J54" s="1286"/>
      <c r="K54" s="1292"/>
      <c r="L54" s="1292"/>
      <c r="M54" s="1292"/>
      <c r="N54" s="1292"/>
      <c r="AM54" s="37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6"/>
      <c r="H55" s="1286"/>
      <c r="I55" s="1286"/>
      <c r="J55" s="1286"/>
      <c r="K55" s="1292"/>
      <c r="L55" s="1292"/>
      <c r="M55" s="1292"/>
      <c r="N55" s="1292"/>
      <c r="AN55" s="1290" t="s">
        <v>584</v>
      </c>
      <c r="AO55" s="1290"/>
      <c r="AP55" s="1290"/>
      <c r="AQ55" s="1290"/>
      <c r="AR55" s="1290"/>
      <c r="AS55" s="1290"/>
      <c r="AT55" s="1290"/>
      <c r="AU55" s="1290"/>
      <c r="AV55" s="1290"/>
      <c r="AW55" s="1290"/>
      <c r="AX55" s="1290"/>
      <c r="AY55" s="1290"/>
      <c r="AZ55" s="1290"/>
      <c r="BA55" s="1290"/>
      <c r="BB55" s="1291" t="s">
        <v>583</v>
      </c>
      <c r="BC55" s="1291"/>
      <c r="BD55" s="1291"/>
      <c r="BE55" s="1291"/>
      <c r="BF55" s="1291"/>
      <c r="BG55" s="1291"/>
      <c r="BH55" s="1291"/>
      <c r="BI55" s="1291"/>
      <c r="BJ55" s="1291"/>
      <c r="BK55" s="1291"/>
      <c r="BL55" s="1291"/>
      <c r="BM55" s="1291"/>
      <c r="BN55" s="1291"/>
      <c r="BO55" s="1291"/>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x14ac:dyDescent="0.15">
      <c r="A56" s="382"/>
      <c r="B56" s="368"/>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6"/>
      <c r="H57" s="1286"/>
      <c r="I57" s="1294"/>
      <c r="J57" s="1294"/>
      <c r="K57" s="1292"/>
      <c r="L57" s="1292"/>
      <c r="M57" s="1292"/>
      <c r="N57" s="1292"/>
      <c r="AM57" s="367"/>
      <c r="AN57" s="1290"/>
      <c r="AO57" s="1290"/>
      <c r="AP57" s="1290"/>
      <c r="AQ57" s="1290"/>
      <c r="AR57" s="1290"/>
      <c r="AS57" s="1290"/>
      <c r="AT57" s="1290"/>
      <c r="AU57" s="1290"/>
      <c r="AV57" s="1290"/>
      <c r="AW57" s="1290"/>
      <c r="AX57" s="1290"/>
      <c r="AY57" s="1290"/>
      <c r="AZ57" s="1290"/>
      <c r="BA57" s="1290"/>
      <c r="BB57" s="1291" t="s">
        <v>590</v>
      </c>
      <c r="BC57" s="1291"/>
      <c r="BD57" s="1291"/>
      <c r="BE57" s="1291"/>
      <c r="BF57" s="1291"/>
      <c r="BG57" s="1291"/>
      <c r="BH57" s="1291"/>
      <c r="BI57" s="1291"/>
      <c r="BJ57" s="1291"/>
      <c r="BK57" s="1291"/>
      <c r="BL57" s="1291"/>
      <c r="BM57" s="1291"/>
      <c r="BN57" s="1291"/>
      <c r="BO57" s="1291"/>
      <c r="BP57" s="1276">
        <v>57.7</v>
      </c>
      <c r="BQ57" s="1276"/>
      <c r="BR57" s="1276"/>
      <c r="BS57" s="1276"/>
      <c r="BT57" s="1276"/>
      <c r="BU57" s="1276"/>
      <c r="BV57" s="1276"/>
      <c r="BW57" s="1276"/>
      <c r="BX57" s="1276">
        <v>59.3</v>
      </c>
      <c r="BY57" s="1276"/>
      <c r="BZ57" s="1276"/>
      <c r="CA57" s="1276"/>
      <c r="CB57" s="1276"/>
      <c r="CC57" s="1276"/>
      <c r="CD57" s="1276"/>
      <c r="CE57" s="1276"/>
      <c r="CF57" s="1276">
        <v>60.4</v>
      </c>
      <c r="CG57" s="1276"/>
      <c r="CH57" s="1276"/>
      <c r="CI57" s="1276"/>
      <c r="CJ57" s="1276"/>
      <c r="CK57" s="1276"/>
      <c r="CL57" s="1276"/>
      <c r="CM57" s="1276"/>
      <c r="CN57" s="1276">
        <v>61.1</v>
      </c>
      <c r="CO57" s="1276"/>
      <c r="CP57" s="1276"/>
      <c r="CQ57" s="1276"/>
      <c r="CR57" s="1276"/>
      <c r="CS57" s="1276"/>
      <c r="CT57" s="1276"/>
      <c r="CU57" s="1276"/>
      <c r="CV57" s="1276">
        <v>62.3</v>
      </c>
      <c r="CW57" s="1276"/>
      <c r="CX57" s="1276"/>
      <c r="CY57" s="1276"/>
      <c r="CZ57" s="1276"/>
      <c r="DA57" s="1276"/>
      <c r="DB57" s="1276"/>
      <c r="DC57" s="1276"/>
      <c r="DD57" s="393"/>
      <c r="DE57" s="388"/>
    </row>
    <row r="58" spans="1:109" s="382" customFormat="1" ht="13.5" x14ac:dyDescent="0.15">
      <c r="A58" s="367"/>
      <c r="B58" s="388"/>
      <c r="G58" s="1286"/>
      <c r="H58" s="1286"/>
      <c r="I58" s="1294"/>
      <c r="J58" s="1294"/>
      <c r="K58" s="1292"/>
      <c r="L58" s="1292"/>
      <c r="M58" s="1292"/>
      <c r="N58" s="1292"/>
      <c r="AM58" s="367"/>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589</v>
      </c>
    </row>
    <row r="64" spans="1:109" ht="13.5" x14ac:dyDescent="0.15">
      <c r="B64" s="368"/>
      <c r="G64" s="383"/>
      <c r="I64" s="385"/>
      <c r="J64" s="385"/>
      <c r="K64" s="385"/>
      <c r="L64" s="385"/>
      <c r="M64" s="385"/>
      <c r="N64" s="384"/>
      <c r="AM64" s="383"/>
      <c r="AN64" s="383" t="s">
        <v>588</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7" t="s">
        <v>587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586</v>
      </c>
    </row>
    <row r="72" spans="2:107" ht="13.5" x14ac:dyDescent="0.15">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549</v>
      </c>
      <c r="BQ72" s="1290"/>
      <c r="BR72" s="1290"/>
      <c r="BS72" s="1290"/>
      <c r="BT72" s="1290"/>
      <c r="BU72" s="1290"/>
      <c r="BV72" s="1290"/>
      <c r="BW72" s="1290"/>
      <c r="BX72" s="1290" t="s">
        <v>550</v>
      </c>
      <c r="BY72" s="1290"/>
      <c r="BZ72" s="1290"/>
      <c r="CA72" s="1290"/>
      <c r="CB72" s="1290"/>
      <c r="CC72" s="1290"/>
      <c r="CD72" s="1290"/>
      <c r="CE72" s="1290"/>
      <c r="CF72" s="1290" t="s">
        <v>551</v>
      </c>
      <c r="CG72" s="1290"/>
      <c r="CH72" s="1290"/>
      <c r="CI72" s="1290"/>
      <c r="CJ72" s="1290"/>
      <c r="CK72" s="1290"/>
      <c r="CL72" s="1290"/>
      <c r="CM72" s="1290"/>
      <c r="CN72" s="1290" t="s">
        <v>552</v>
      </c>
      <c r="CO72" s="1290"/>
      <c r="CP72" s="1290"/>
      <c r="CQ72" s="1290"/>
      <c r="CR72" s="1290"/>
      <c r="CS72" s="1290"/>
      <c r="CT72" s="1290"/>
      <c r="CU72" s="1290"/>
      <c r="CV72" s="1290" t="s">
        <v>553</v>
      </c>
      <c r="CW72" s="1290"/>
      <c r="CX72" s="1290"/>
      <c r="CY72" s="1290"/>
      <c r="CZ72" s="1290"/>
      <c r="DA72" s="1290"/>
      <c r="DB72" s="1290"/>
      <c r="DC72" s="1290"/>
    </row>
    <row r="73" spans="2:107" ht="13.5" x14ac:dyDescent="0.15">
      <c r="B73" s="368"/>
      <c r="G73" s="1295"/>
      <c r="H73" s="1295"/>
      <c r="I73" s="1295"/>
      <c r="J73" s="1295"/>
      <c r="K73" s="1296"/>
      <c r="L73" s="1296"/>
      <c r="M73" s="1296"/>
      <c r="N73" s="1296"/>
      <c r="AM73" s="374"/>
      <c r="AN73" s="1291" t="s">
        <v>585</v>
      </c>
      <c r="AO73" s="1291"/>
      <c r="AP73" s="1291"/>
      <c r="AQ73" s="1291"/>
      <c r="AR73" s="1291"/>
      <c r="AS73" s="1291"/>
      <c r="AT73" s="1291"/>
      <c r="AU73" s="1291"/>
      <c r="AV73" s="1291"/>
      <c r="AW73" s="1291"/>
      <c r="AX73" s="1291"/>
      <c r="AY73" s="1291"/>
      <c r="AZ73" s="1291"/>
      <c r="BA73" s="1291"/>
      <c r="BB73" s="1291" t="s">
        <v>583</v>
      </c>
      <c r="BC73" s="1291"/>
      <c r="BD73" s="1291"/>
      <c r="BE73" s="1291"/>
      <c r="BF73" s="1291"/>
      <c r="BG73" s="1291"/>
      <c r="BH73" s="1291"/>
      <c r="BI73" s="1291"/>
      <c r="BJ73" s="1291"/>
      <c r="BK73" s="1291"/>
      <c r="BL73" s="1291"/>
      <c r="BM73" s="1291"/>
      <c r="BN73" s="1291"/>
      <c r="BO73" s="1291"/>
      <c r="BP73" s="1276">
        <v>64.8</v>
      </c>
      <c r="BQ73" s="1276"/>
      <c r="BR73" s="1276"/>
      <c r="BS73" s="1276"/>
      <c r="BT73" s="1276"/>
      <c r="BU73" s="1276"/>
      <c r="BV73" s="1276"/>
      <c r="BW73" s="1276"/>
      <c r="BX73" s="1276">
        <v>59.4</v>
      </c>
      <c r="BY73" s="1276"/>
      <c r="BZ73" s="1276"/>
      <c r="CA73" s="1276"/>
      <c r="CB73" s="1276"/>
      <c r="CC73" s="1276"/>
      <c r="CD73" s="1276"/>
      <c r="CE73" s="1276"/>
      <c r="CF73" s="1276">
        <v>37.299999999999997</v>
      </c>
      <c r="CG73" s="1276"/>
      <c r="CH73" s="1276"/>
      <c r="CI73" s="1276"/>
      <c r="CJ73" s="1276"/>
      <c r="CK73" s="1276"/>
      <c r="CL73" s="1276"/>
      <c r="CM73" s="1276"/>
      <c r="CN73" s="1276">
        <v>16.399999999999999</v>
      </c>
      <c r="CO73" s="1276"/>
      <c r="CP73" s="1276"/>
      <c r="CQ73" s="1276"/>
      <c r="CR73" s="1276"/>
      <c r="CS73" s="1276"/>
      <c r="CT73" s="1276"/>
      <c r="CU73" s="1276"/>
      <c r="CV73" s="1276">
        <v>43.1</v>
      </c>
      <c r="CW73" s="1276"/>
      <c r="CX73" s="1276"/>
      <c r="CY73" s="1276"/>
      <c r="CZ73" s="1276"/>
      <c r="DA73" s="1276"/>
      <c r="DB73" s="1276"/>
      <c r="DC73" s="1276"/>
    </row>
    <row r="74" spans="2:107" ht="13.5" x14ac:dyDescent="0.15">
      <c r="B74" s="368"/>
      <c r="G74" s="1295"/>
      <c r="H74" s="1295"/>
      <c r="I74" s="1295"/>
      <c r="J74" s="1295"/>
      <c r="K74" s="1296"/>
      <c r="L74" s="1296"/>
      <c r="M74" s="1296"/>
      <c r="N74" s="1296"/>
      <c r="AM74" s="37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95"/>
      <c r="H75" s="1295"/>
      <c r="I75" s="1286"/>
      <c r="J75" s="1286"/>
      <c r="K75" s="1292"/>
      <c r="L75" s="1292"/>
      <c r="M75" s="1292"/>
      <c r="N75" s="1292"/>
      <c r="AM75" s="374"/>
      <c r="AN75" s="1291"/>
      <c r="AO75" s="1291"/>
      <c r="AP75" s="1291"/>
      <c r="AQ75" s="1291"/>
      <c r="AR75" s="1291"/>
      <c r="AS75" s="1291"/>
      <c r="AT75" s="1291"/>
      <c r="AU75" s="1291"/>
      <c r="AV75" s="1291"/>
      <c r="AW75" s="1291"/>
      <c r="AX75" s="1291"/>
      <c r="AY75" s="1291"/>
      <c r="AZ75" s="1291"/>
      <c r="BA75" s="1291"/>
      <c r="BB75" s="1291" t="s">
        <v>582</v>
      </c>
      <c r="BC75" s="1291"/>
      <c r="BD75" s="1291"/>
      <c r="BE75" s="1291"/>
      <c r="BF75" s="1291"/>
      <c r="BG75" s="1291"/>
      <c r="BH75" s="1291"/>
      <c r="BI75" s="1291"/>
      <c r="BJ75" s="1291"/>
      <c r="BK75" s="1291"/>
      <c r="BL75" s="1291"/>
      <c r="BM75" s="1291"/>
      <c r="BN75" s="1291"/>
      <c r="BO75" s="1291"/>
      <c r="BP75" s="1276">
        <v>12.4</v>
      </c>
      <c r="BQ75" s="1276"/>
      <c r="BR75" s="1276"/>
      <c r="BS75" s="1276"/>
      <c r="BT75" s="1276"/>
      <c r="BU75" s="1276"/>
      <c r="BV75" s="1276"/>
      <c r="BW75" s="1276"/>
      <c r="BX75" s="1276">
        <v>14</v>
      </c>
      <c r="BY75" s="1276"/>
      <c r="BZ75" s="1276"/>
      <c r="CA75" s="1276"/>
      <c r="CB75" s="1276"/>
      <c r="CC75" s="1276"/>
      <c r="CD75" s="1276"/>
      <c r="CE75" s="1276"/>
      <c r="CF75" s="1276">
        <v>14.5</v>
      </c>
      <c r="CG75" s="1276"/>
      <c r="CH75" s="1276"/>
      <c r="CI75" s="1276"/>
      <c r="CJ75" s="1276"/>
      <c r="CK75" s="1276"/>
      <c r="CL75" s="1276"/>
      <c r="CM75" s="1276"/>
      <c r="CN75" s="1276">
        <v>13.7</v>
      </c>
      <c r="CO75" s="1276"/>
      <c r="CP75" s="1276"/>
      <c r="CQ75" s="1276"/>
      <c r="CR75" s="1276"/>
      <c r="CS75" s="1276"/>
      <c r="CT75" s="1276"/>
      <c r="CU75" s="1276"/>
      <c r="CV75" s="1276">
        <v>12.6</v>
      </c>
      <c r="CW75" s="1276"/>
      <c r="CX75" s="1276"/>
      <c r="CY75" s="1276"/>
      <c r="CZ75" s="1276"/>
      <c r="DA75" s="1276"/>
      <c r="DB75" s="1276"/>
      <c r="DC75" s="1276"/>
    </row>
    <row r="76" spans="2:107" ht="13.5" x14ac:dyDescent="0.15">
      <c r="B76" s="368"/>
      <c r="G76" s="1295"/>
      <c r="H76" s="1295"/>
      <c r="I76" s="1286"/>
      <c r="J76" s="1286"/>
      <c r="K76" s="1292"/>
      <c r="L76" s="1292"/>
      <c r="M76" s="1292"/>
      <c r="N76" s="1292"/>
      <c r="AM76" s="37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6"/>
      <c r="H77" s="1286"/>
      <c r="I77" s="1286"/>
      <c r="J77" s="1286"/>
      <c r="K77" s="1296"/>
      <c r="L77" s="1296"/>
      <c r="M77" s="1296"/>
      <c r="N77" s="1296"/>
      <c r="AN77" s="1290" t="s">
        <v>584</v>
      </c>
      <c r="AO77" s="1290"/>
      <c r="AP77" s="1290"/>
      <c r="AQ77" s="1290"/>
      <c r="AR77" s="1290"/>
      <c r="AS77" s="1290"/>
      <c r="AT77" s="1290"/>
      <c r="AU77" s="1290"/>
      <c r="AV77" s="1290"/>
      <c r="AW77" s="1290"/>
      <c r="AX77" s="1290"/>
      <c r="AY77" s="1290"/>
      <c r="AZ77" s="1290"/>
      <c r="BA77" s="1290"/>
      <c r="BB77" s="1291" t="s">
        <v>583</v>
      </c>
      <c r="BC77" s="1291"/>
      <c r="BD77" s="1291"/>
      <c r="BE77" s="1291"/>
      <c r="BF77" s="1291"/>
      <c r="BG77" s="1291"/>
      <c r="BH77" s="1291"/>
      <c r="BI77" s="1291"/>
      <c r="BJ77" s="1291"/>
      <c r="BK77" s="1291"/>
      <c r="BL77" s="1291"/>
      <c r="BM77" s="1291"/>
      <c r="BN77" s="1291"/>
      <c r="BO77" s="1291"/>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x14ac:dyDescent="0.15">
      <c r="B78" s="368"/>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582</v>
      </c>
      <c r="BC79" s="1291"/>
      <c r="BD79" s="1291"/>
      <c r="BE79" s="1291"/>
      <c r="BF79" s="1291"/>
      <c r="BG79" s="1291"/>
      <c r="BH79" s="1291"/>
      <c r="BI79" s="1291"/>
      <c r="BJ79" s="1291"/>
      <c r="BK79" s="1291"/>
      <c r="BL79" s="1291"/>
      <c r="BM79" s="1291"/>
      <c r="BN79" s="1291"/>
      <c r="BO79" s="1291"/>
      <c r="BP79" s="1276">
        <v>7.1</v>
      </c>
      <c r="BQ79" s="1276"/>
      <c r="BR79" s="1276"/>
      <c r="BS79" s="1276"/>
      <c r="BT79" s="1276"/>
      <c r="BU79" s="1276"/>
      <c r="BV79" s="1276"/>
      <c r="BW79" s="1276"/>
      <c r="BX79" s="1276">
        <v>7.1</v>
      </c>
      <c r="BY79" s="1276"/>
      <c r="BZ79" s="1276"/>
      <c r="CA79" s="1276"/>
      <c r="CB79" s="1276"/>
      <c r="CC79" s="1276"/>
      <c r="CD79" s="1276"/>
      <c r="CE79" s="1276"/>
      <c r="CF79" s="1276">
        <v>7.3</v>
      </c>
      <c r="CG79" s="1276"/>
      <c r="CH79" s="1276"/>
      <c r="CI79" s="1276"/>
      <c r="CJ79" s="1276"/>
      <c r="CK79" s="1276"/>
      <c r="CL79" s="1276"/>
      <c r="CM79" s="1276"/>
      <c r="CN79" s="1276">
        <v>7.4</v>
      </c>
      <c r="CO79" s="1276"/>
      <c r="CP79" s="1276"/>
      <c r="CQ79" s="1276"/>
      <c r="CR79" s="1276"/>
      <c r="CS79" s="1276"/>
      <c r="CT79" s="1276"/>
      <c r="CU79" s="1276"/>
      <c r="CV79" s="1276">
        <v>7.5</v>
      </c>
      <c r="CW79" s="1276"/>
      <c r="CX79" s="1276"/>
      <c r="CY79" s="1276"/>
      <c r="CZ79" s="1276"/>
      <c r="DA79" s="1276"/>
      <c r="DB79" s="1276"/>
      <c r="DC79" s="1276"/>
    </row>
    <row r="80" spans="2:107" ht="13.5" x14ac:dyDescent="0.15">
      <c r="B80" s="368"/>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wiGVJHC7Ny/hDKtK+wPJ4z2kB86vPJr5V4l1g7+gUkF1fogPihFELXXoT1hy/W94pK+blWvHxttSRltww7pEsw==" saltValue="2XcsNKMbJaXcAOK0Z57N2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30CB-DFAC-4276-BF76-CEAE9DEE38A1}">
  <sheetPr>
    <pageSetUpPr fitToPage="1"/>
  </sheetPr>
  <dimension ref="A1:DR125"/>
  <sheetViews>
    <sheetView showGridLines="0" zoomScaleNormal="100" zoomScaleSheetLayoutView="70" workbookViewId="0">
      <selection activeCell="AN77" sqref="AN77:BA80"/>
    </sheetView>
  </sheetViews>
  <sheetFormatPr defaultColWidth="0" defaultRowHeight="13.5" customHeight="1" zeroHeight="1" x14ac:dyDescent="0.15"/>
  <cols>
    <col min="1" max="34" width="2.5" style="259" customWidth="1"/>
    <col min="35" max="122" width="2.5" style="258" customWidth="1"/>
    <col min="123" max="16384" width="2.5" style="258" hidden="1"/>
  </cols>
  <sheetData>
    <row r="1" spans="1:34"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x14ac:dyDescent="0.15">
      <c r="S2" s="258"/>
      <c r="AH2" s="258"/>
    </row>
    <row r="3" spans="1: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x14ac:dyDescent="0.15"/>
    <row r="5" spans="1:34" x14ac:dyDescent="0.15"/>
    <row r="6" spans="1:34" x14ac:dyDescent="0.15"/>
    <row r="7" spans="1:34" x14ac:dyDescent="0.15"/>
    <row r="8" spans="1:34" x14ac:dyDescent="0.15"/>
    <row r="9" spans="1:34" x14ac:dyDescent="0.15">
      <c r="AH9" s="25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496</v>
      </c>
    </row>
  </sheetData>
  <sheetProtection algorithmName="SHA-512" hashValue="9Fru9HqMYd30Q1hFbGw8r4t9ZL3ObLp+crFdIOaNbYPO3/qLSd2+vqQq6dA8wRupehuV/ciPYBmAF9SbJtkrTw==" saltValue="TcD0puJz/3lZC0G+/Ayq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54ED-8629-4B80-A699-6287C2420192}">
  <sheetPr>
    <pageSetUpPr fitToPage="1"/>
  </sheetPr>
  <dimension ref="A1:DR125"/>
  <sheetViews>
    <sheetView showGridLines="0" zoomScaleNormal="100" zoomScaleSheetLayoutView="55" workbookViewId="0">
      <selection activeCell="CW10" sqref="CW10"/>
    </sheetView>
  </sheetViews>
  <sheetFormatPr defaultColWidth="0" defaultRowHeight="13.5" customHeight="1" zeroHeight="1" x14ac:dyDescent="0.15"/>
  <cols>
    <col min="1" max="34" width="2.5" style="259" customWidth="1"/>
    <col min="35" max="122" width="2.5" style="258" customWidth="1"/>
    <col min="123" max="16384" width="2.5" style="258" hidden="1"/>
  </cols>
  <sheetData>
    <row r="1" spans="2:34"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x14ac:dyDescent="0.15">
      <c r="S2" s="258"/>
      <c r="AH2" s="258"/>
    </row>
    <row r="3" spans="2: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x14ac:dyDescent="0.15"/>
    <row r="5" spans="2:34" x14ac:dyDescent="0.15"/>
    <row r="6" spans="2:34" x14ac:dyDescent="0.15"/>
    <row r="7" spans="2:34" x14ac:dyDescent="0.15"/>
    <row r="8" spans="2:34" x14ac:dyDescent="0.15"/>
    <row r="9" spans="2:34" x14ac:dyDescent="0.15">
      <c r="AH9" s="2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c r="AG59" s="258"/>
      <c r="AH59" s="258"/>
    </row>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496</v>
      </c>
    </row>
  </sheetData>
  <sheetProtection algorithmName="SHA-512" hashValue="xRARlc5SAy1J4e/C5bCAksjeMZTkV/dZ6OhrvHgoB+s6pB5Qc6xZSYYXDfP/JLORCGnQuc9TgScfAdEJ82fhBA==" saltValue="EByS8o09ZB5D8+0UxLFp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50</v>
      </c>
      <c r="E2" s="142"/>
      <c r="F2" s="143" t="s">
        <v>546</v>
      </c>
      <c r="G2" s="144"/>
      <c r="H2" s="145"/>
    </row>
    <row r="3" spans="1:8" x14ac:dyDescent="0.15">
      <c r="A3" s="141" t="s">
        <v>539</v>
      </c>
      <c r="B3" s="146"/>
      <c r="C3" s="147"/>
      <c r="D3" s="148">
        <v>421089</v>
      </c>
      <c r="E3" s="149"/>
      <c r="F3" s="150">
        <v>291173</v>
      </c>
      <c r="G3" s="151"/>
      <c r="H3" s="152"/>
    </row>
    <row r="4" spans="1:8" x14ac:dyDescent="0.15">
      <c r="A4" s="153"/>
      <c r="B4" s="154"/>
      <c r="C4" s="155"/>
      <c r="D4" s="156">
        <v>123798</v>
      </c>
      <c r="E4" s="157"/>
      <c r="F4" s="158">
        <v>119071</v>
      </c>
      <c r="G4" s="159"/>
      <c r="H4" s="160"/>
    </row>
    <row r="5" spans="1:8" x14ac:dyDescent="0.15">
      <c r="A5" s="141" t="s">
        <v>541</v>
      </c>
      <c r="B5" s="146"/>
      <c r="C5" s="147"/>
      <c r="D5" s="148">
        <v>139633</v>
      </c>
      <c r="E5" s="149"/>
      <c r="F5" s="150">
        <v>271581</v>
      </c>
      <c r="G5" s="151"/>
      <c r="H5" s="152"/>
    </row>
    <row r="6" spans="1:8" x14ac:dyDescent="0.15">
      <c r="A6" s="153"/>
      <c r="B6" s="154"/>
      <c r="C6" s="155"/>
      <c r="D6" s="156">
        <v>74893</v>
      </c>
      <c r="E6" s="157"/>
      <c r="F6" s="158">
        <v>117844</v>
      </c>
      <c r="G6" s="159"/>
      <c r="H6" s="160"/>
    </row>
    <row r="7" spans="1:8" x14ac:dyDescent="0.15">
      <c r="A7" s="141" t="s">
        <v>542</v>
      </c>
      <c r="B7" s="146"/>
      <c r="C7" s="147"/>
      <c r="D7" s="148">
        <v>184818</v>
      </c>
      <c r="E7" s="149"/>
      <c r="F7" s="150">
        <v>268375</v>
      </c>
      <c r="G7" s="151"/>
      <c r="H7" s="152"/>
    </row>
    <row r="8" spans="1:8" x14ac:dyDescent="0.15">
      <c r="A8" s="153"/>
      <c r="B8" s="154"/>
      <c r="C8" s="155"/>
      <c r="D8" s="156">
        <v>116982</v>
      </c>
      <c r="E8" s="157"/>
      <c r="F8" s="158">
        <v>119602</v>
      </c>
      <c r="G8" s="159"/>
      <c r="H8" s="160"/>
    </row>
    <row r="9" spans="1:8" x14ac:dyDescent="0.15">
      <c r="A9" s="141" t="s">
        <v>543</v>
      </c>
      <c r="B9" s="146"/>
      <c r="C9" s="147"/>
      <c r="D9" s="148">
        <v>263355</v>
      </c>
      <c r="E9" s="149"/>
      <c r="F9" s="150">
        <v>301035</v>
      </c>
      <c r="G9" s="151"/>
      <c r="H9" s="152"/>
    </row>
    <row r="10" spans="1:8" x14ac:dyDescent="0.15">
      <c r="A10" s="153"/>
      <c r="B10" s="154"/>
      <c r="C10" s="155"/>
      <c r="D10" s="156">
        <v>212146</v>
      </c>
      <c r="E10" s="157"/>
      <c r="F10" s="158">
        <v>154376</v>
      </c>
      <c r="G10" s="159"/>
      <c r="H10" s="160"/>
    </row>
    <row r="11" spans="1:8" x14ac:dyDescent="0.15">
      <c r="A11" s="141" t="s">
        <v>544</v>
      </c>
      <c r="B11" s="146"/>
      <c r="C11" s="147"/>
      <c r="D11" s="148">
        <v>737328</v>
      </c>
      <c r="E11" s="149"/>
      <c r="F11" s="150">
        <v>277467</v>
      </c>
      <c r="G11" s="151"/>
      <c r="H11" s="152"/>
    </row>
    <row r="12" spans="1:8" x14ac:dyDescent="0.15">
      <c r="A12" s="153"/>
      <c r="B12" s="154"/>
      <c r="C12" s="161"/>
      <c r="D12" s="156">
        <v>156500</v>
      </c>
      <c r="E12" s="157"/>
      <c r="F12" s="158">
        <v>128378</v>
      </c>
      <c r="G12" s="159"/>
      <c r="H12" s="160"/>
    </row>
    <row r="13" spans="1:8" x14ac:dyDescent="0.15">
      <c r="A13" s="141"/>
      <c r="B13" s="146"/>
      <c r="C13" s="162"/>
      <c r="D13" s="163">
        <v>349245</v>
      </c>
      <c r="E13" s="164"/>
      <c r="F13" s="165">
        <v>281926</v>
      </c>
      <c r="G13" s="166"/>
      <c r="H13" s="152"/>
    </row>
    <row r="14" spans="1:8" x14ac:dyDescent="0.15">
      <c r="A14" s="153"/>
      <c r="B14" s="154"/>
      <c r="C14" s="155"/>
      <c r="D14" s="156">
        <v>136864</v>
      </c>
      <c r="E14" s="157"/>
      <c r="F14" s="158">
        <v>127854</v>
      </c>
      <c r="G14" s="159"/>
      <c r="H14" s="160"/>
    </row>
    <row r="17" spans="1:11" x14ac:dyDescent="0.15">
      <c r="A17" s="137" t="s">
        <v>51</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52</v>
      </c>
      <c r="B19" s="167">
        <f>ROUND(VALUE(SUBSTITUTE(実質収支比率等に係る経年分析!F$48,"▲","-")),2)</f>
        <v>3.51</v>
      </c>
      <c r="C19" s="167">
        <f>ROUND(VALUE(SUBSTITUTE(実質収支比率等に係る経年分析!G$48,"▲","-")),2)</f>
        <v>2.77</v>
      </c>
      <c r="D19" s="167">
        <f>ROUND(VALUE(SUBSTITUTE(実質収支比率等に係る経年分析!H$48,"▲","-")),2)</f>
        <v>2.68</v>
      </c>
      <c r="E19" s="167">
        <f>ROUND(VALUE(SUBSTITUTE(実質収支比率等に係る経年分析!I$48,"▲","-")),2)</f>
        <v>2.5099999999999998</v>
      </c>
      <c r="F19" s="167">
        <f>ROUND(VALUE(SUBSTITUTE(実質収支比率等に係る経年分析!J$48,"▲","-")),2)</f>
        <v>3.72</v>
      </c>
    </row>
    <row r="20" spans="1:11" x14ac:dyDescent="0.15">
      <c r="A20" s="167" t="s">
        <v>53</v>
      </c>
      <c r="B20" s="167">
        <f>ROUND(VALUE(SUBSTITUTE(実質収支比率等に係る経年分析!F$47,"▲","-")),2)</f>
        <v>25.42</v>
      </c>
      <c r="C20" s="167">
        <f>ROUND(VALUE(SUBSTITUTE(実質収支比率等に係る経年分析!G$47,"▲","-")),2)</f>
        <v>21.14</v>
      </c>
      <c r="D20" s="167">
        <f>ROUND(VALUE(SUBSTITUTE(実質収支比率等に係る経年分析!H$47,"▲","-")),2)</f>
        <v>23.15</v>
      </c>
      <c r="E20" s="167">
        <f>ROUND(VALUE(SUBSTITUTE(実質収支比率等に係る経年分析!I$47,"▲","-")),2)</f>
        <v>22.6</v>
      </c>
      <c r="F20" s="167">
        <f>ROUND(VALUE(SUBSTITUTE(実質収支比率等に係る経年分析!J$47,"▲","-")),2)</f>
        <v>21.83</v>
      </c>
    </row>
    <row r="21" spans="1:11" x14ac:dyDescent="0.15">
      <c r="A21" s="167" t="s">
        <v>54</v>
      </c>
      <c r="B21" s="167">
        <f>IF(ISNUMBER(VALUE(SUBSTITUTE(実質収支比率等に係る経年分析!F$49,"▲","-"))),ROUND(VALUE(SUBSTITUTE(実質収支比率等に係る経年分析!F$49,"▲","-")),2),NA())</f>
        <v>-5.0199999999999996</v>
      </c>
      <c r="C21" s="167">
        <f>IF(ISNUMBER(VALUE(SUBSTITUTE(実質収支比率等に係る経年分析!G$49,"▲","-"))),ROUND(VALUE(SUBSTITUTE(実質収支比率等に係る経年分析!G$49,"▲","-")),2),NA())</f>
        <v>-5.22</v>
      </c>
      <c r="D21" s="167">
        <f>IF(ISNUMBER(VALUE(SUBSTITUTE(実質収支比率等に係る経年分析!H$49,"▲","-"))),ROUND(VALUE(SUBSTITUTE(実質収支比率等に係る経年分析!H$49,"▲","-")),2),NA())</f>
        <v>0.68</v>
      </c>
      <c r="E21" s="167">
        <f>IF(ISNUMBER(VALUE(SUBSTITUTE(実質収支比率等に係る経年分析!I$49,"▲","-"))),ROUND(VALUE(SUBSTITUTE(実質収支比率等に係る経年分析!I$49,"▲","-")),2),NA())</f>
        <v>-0.1</v>
      </c>
      <c r="F21" s="167">
        <f>IF(ISNUMBER(VALUE(SUBSTITUTE(実質収支比率等に係る経年分析!J$49,"▲","-"))),ROUND(VALUE(SUBSTITUTE(実質収支比率等に係る経年分析!J$49,"▲","-")),2),NA())</f>
        <v>1.29</v>
      </c>
    </row>
    <row r="24" spans="1:11" x14ac:dyDescent="0.15">
      <c r="A24" s="137" t="s">
        <v>55</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56</v>
      </c>
      <c r="C26" s="168" t="s">
        <v>57</v>
      </c>
      <c r="D26" s="168" t="s">
        <v>56</v>
      </c>
      <c r="E26" s="168" t="s">
        <v>57</v>
      </c>
      <c r="F26" s="168" t="s">
        <v>56</v>
      </c>
      <c r="G26" s="168" t="s">
        <v>57</v>
      </c>
      <c r="H26" s="168" t="s">
        <v>56</v>
      </c>
      <c r="I26" s="168" t="s">
        <v>57</v>
      </c>
      <c r="J26" s="168" t="s">
        <v>56</v>
      </c>
      <c r="K26" s="168" t="s">
        <v>57</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#VALUE!</v>
      </c>
      <c r="C27" s="168" t="e">
        <f>IF(ROUND(VALUE(SUBSTITUTE(連結実質赤字比率に係る赤字・黒字の構成分析!F$43,"▲", "-")), 2) &gt;= 0, ABS(ROUND(VALUE(SUBSTITUTE(連結実質赤字比率に係る赤字・黒字の構成分析!F$43,"▲", "-")), 2)), NA())</f>
        <v>#VALUE!</v>
      </c>
      <c r="D27" s="168" t="e">
        <f>IF(ROUND(VALUE(SUBSTITUTE(連結実質赤字比率に係る赤字・黒字の構成分析!G$43,"▲", "-")), 2) &lt; 0, ABS(ROUND(VALUE(SUBSTITUTE(連結実質赤字比率に係る赤字・黒字の構成分析!G$43,"▲", "-")), 2)), NA())</f>
        <v>#VALUE!</v>
      </c>
      <c r="E27" s="168" t="e">
        <f>IF(ROUND(VALUE(SUBSTITUTE(連結実質赤字比率に係る赤字・黒字の構成分析!G$43,"▲", "-")), 2) &gt;= 0, ABS(ROUND(VALUE(SUBSTITUTE(連結実質赤字比率に係る赤字・黒字の構成分析!G$43,"▲", "-")), 2)), NA())</f>
        <v>#VALUE!</v>
      </c>
      <c r="F27" s="168" t="e">
        <f>IF(ROUND(VALUE(SUBSTITUTE(連結実質赤字比率に係る赤字・黒字の構成分析!H$43,"▲", "-")), 2) &lt; 0, ABS(ROUND(VALUE(SUBSTITUTE(連結実質赤字比率に係る赤字・黒字の構成分析!H$43,"▲", "-")), 2)), NA())</f>
        <v>#VALUE!</v>
      </c>
      <c r="G27" s="168" t="e">
        <f>IF(ROUND(VALUE(SUBSTITUTE(連結実質赤字比率に係る赤字・黒字の構成分析!H$43,"▲", "-")), 2) &gt;= 0, ABS(ROUND(VALUE(SUBSTITUTE(連結実質赤字比率に係る赤字・黒字の構成分析!H$43,"▲", "-")), 2)), NA())</f>
        <v>#VALUE!</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e">
        <f>IF(連結実質赤字比率に係る赤字・黒字の構成分析!C$41="",NA(),連結実質赤字比率に係る赤字・黒字の構成分析!C$41)</f>
        <v>#N/A</v>
      </c>
      <c r="B29" s="168" t="e">
        <f>IF(ROUND(VALUE(SUBSTITUTE(連結実質赤字比率に係る赤字・黒字の構成分析!F$41,"▲", "-")), 2) &lt; 0, ABS(ROUND(VALUE(SUBSTITUTE(連結実質赤字比率に係る赤字・黒字の構成分析!F$41,"▲", "-")), 2)), NA())</f>
        <v>#VALUE!</v>
      </c>
      <c r="C29" s="168" t="e">
        <f>IF(ROUND(VALUE(SUBSTITUTE(連結実質赤字比率に係る赤字・黒字の構成分析!F$41,"▲", "-")), 2) &gt;= 0, ABS(ROUND(VALUE(SUBSTITUTE(連結実質赤字比率に係る赤字・黒字の構成分析!F$41,"▲", "-")), 2)), NA())</f>
        <v>#VALUE!</v>
      </c>
      <c r="D29" s="168" t="e">
        <f>IF(ROUND(VALUE(SUBSTITUTE(連結実質赤字比率に係る赤字・黒字の構成分析!G$41,"▲", "-")), 2) &lt; 0, ABS(ROUND(VALUE(SUBSTITUTE(連結実質赤字比率に係る赤字・黒字の構成分析!G$41,"▲", "-")), 2)), NA())</f>
        <v>#VALUE!</v>
      </c>
      <c r="E29" s="168" t="e">
        <f>IF(ROUND(VALUE(SUBSTITUTE(連結実質赤字比率に係る赤字・黒字の構成分析!G$41,"▲", "-")), 2) &gt;= 0, ABS(ROUND(VALUE(SUBSTITUTE(連結実質赤字比率に係る赤字・黒字の構成分析!G$41,"▲", "-")), 2)), NA())</f>
        <v>#VALUE!</v>
      </c>
      <c r="F29" s="168" t="e">
        <f>IF(ROUND(VALUE(SUBSTITUTE(連結実質赤字比率に係る赤字・黒字の構成分析!H$41,"▲", "-")), 2) &lt; 0, ABS(ROUND(VALUE(SUBSTITUTE(連結実質赤字比率に係る赤字・黒字の構成分析!H$41,"▲", "-")), 2)), NA())</f>
        <v>#VALUE!</v>
      </c>
      <c r="G29" s="168" t="e">
        <f>IF(ROUND(VALUE(SUBSTITUTE(連結実質赤字比率に係る赤字・黒字の構成分析!H$41,"▲", "-")), 2) &gt;= 0, ABS(ROUND(VALUE(SUBSTITUTE(連結実質赤字比率に係る赤字・黒字の構成分析!H$41,"▲", "-")), 2)), NA())</f>
        <v>#VALUE!</v>
      </c>
      <c r="H29" s="168" t="e">
        <f>IF(ROUND(VALUE(SUBSTITUTE(連結実質赤字比率に係る赤字・黒字の構成分析!I$41,"▲", "-")), 2) &lt; 0, ABS(ROUND(VALUE(SUBSTITUTE(連結実質赤字比率に係る赤字・黒字の構成分析!I$41,"▲", "-")), 2)), NA())</f>
        <v>#VALUE!</v>
      </c>
      <c r="I29" s="168" t="e">
        <f>IF(ROUND(VALUE(SUBSTITUTE(連結実質赤字比率に係る赤字・黒字の構成分析!I$41,"▲", "-")), 2) &gt;= 0, ABS(ROUND(VALUE(SUBSTITUTE(連結実質赤字比率に係る赤字・黒字の構成分析!I$41,"▲", "-")), 2)), NA())</f>
        <v>#VALUE!</v>
      </c>
      <c r="J29" s="168" t="e">
        <f>IF(ROUND(VALUE(SUBSTITUTE(連結実質赤字比率に係る赤字・黒字の構成分析!J$41,"▲", "-")), 2) &lt; 0, ABS(ROUND(VALUE(SUBSTITUTE(連結実質赤字比率に係る赤字・黒字の構成分析!J$41,"▲", "-")), 2)), NA())</f>
        <v>#VALUE!</v>
      </c>
      <c r="K29" s="168" t="e">
        <f>IF(ROUND(VALUE(SUBSTITUTE(連結実質赤字比率に係る赤字・黒字の構成分析!J$41,"▲", "-")), 2) &gt;= 0, ABS(ROUND(VALUE(SUBSTITUTE(連結実質赤字比率に係る赤字・黒字の構成分析!J$41,"▲", "-")), 2)), NA())</f>
        <v>#VALUE!</v>
      </c>
    </row>
    <row r="30" spans="1:11" x14ac:dyDescent="0.15">
      <c r="A30" s="168" t="str">
        <f>IF(連結実質赤字比率に係る赤字・黒字の構成分析!C$40="",NA(),連結実質赤字比率に係る赤字・黒字の構成分析!C$40)</f>
        <v>後期高齢者医療事業特別会計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15">
      <c r="A31" s="168" t="str">
        <f>IF(連結実質赤字比率に係る赤字・黒字の構成分析!C$39="",NA(),連結実質赤字比率に係る赤字・黒字の構成分析!C$39)</f>
        <v>公共下水道事業特別会計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0.03</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0.03</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0.03</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0.05</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0.04</v>
      </c>
    </row>
    <row r="32" spans="1:11" x14ac:dyDescent="0.15">
      <c r="A32" s="168" t="str">
        <f>IF(連結実質赤字比率に係る赤字・黒字の構成分析!C$38="",NA(),連結実質赤字比率に係る赤字・黒字の構成分析!C$38)</f>
        <v>町立診療所事業特別会計</v>
      </c>
      <c r="B32" s="168" t="e">
        <f>IF(ROUND(VALUE(SUBSTITUTE(連結実質赤字比率に係る赤字・黒字の構成分析!F$38,"▲", "-")), 2) &lt; 0, ABS(ROUND(VALUE(SUBSTITUTE(連結実質赤字比率に係る赤字・黒字の構成分析!F$38,"▲", "-")), 2)), NA())</f>
        <v>#VALUE!</v>
      </c>
      <c r="C32" s="168" t="e">
        <f>IF(ROUND(VALUE(SUBSTITUTE(連結実質赤字比率に係る赤字・黒字の構成分析!F$38,"▲", "-")), 2) &gt;= 0, ABS(ROUND(VALUE(SUBSTITUTE(連結実質赤字比率に係る赤字・黒字の構成分析!F$38,"▲", "-")), 2)), NA())</f>
        <v>#VALUE!</v>
      </c>
      <c r="D32" s="168" t="e">
        <f>IF(ROUND(VALUE(SUBSTITUTE(連結実質赤字比率に係る赤字・黒字の構成分析!G$38,"▲", "-")), 2) &lt; 0, ABS(ROUND(VALUE(SUBSTITUTE(連結実質赤字比率に係る赤字・黒字の構成分析!G$38,"▲", "-")), 2)), NA())</f>
        <v>#VALUE!</v>
      </c>
      <c r="E32" s="168" t="e">
        <f>IF(ROUND(VALUE(SUBSTITUTE(連結実質赤字比率に係る赤字・黒字の構成分析!G$38,"▲", "-")), 2) &gt;= 0, ABS(ROUND(VALUE(SUBSTITUTE(連結実質赤字比率に係る赤字・黒字の構成分析!G$38,"▲", "-")), 2)), NA())</f>
        <v>#VALUE!</v>
      </c>
      <c r="F32" s="168" t="e">
        <f>IF(ROUND(VALUE(SUBSTITUTE(連結実質赤字比率に係る赤字・黒字の構成分析!H$38,"▲", "-")), 2) &lt; 0, ABS(ROUND(VALUE(SUBSTITUTE(連結実質赤字比率に係る赤字・黒字の構成分析!H$38,"▲", "-")), 2)), NA())</f>
        <v>#VALUE!</v>
      </c>
      <c r="G32" s="168" t="e">
        <f>IF(ROUND(VALUE(SUBSTITUTE(連結実質赤字比率に係る赤字・黒字の構成分析!H$38,"▲", "-")), 2) &gt;= 0, ABS(ROUND(VALUE(SUBSTITUTE(連結実質赤字比率に係る赤字・黒字の構成分析!H$38,"▲", "-")), 2)), NA())</f>
        <v>#VALUE!</v>
      </c>
      <c r="H32" s="168" t="e">
        <f>IF(ROUND(VALUE(SUBSTITUTE(連結実質赤字比率に係る赤字・黒字の構成分析!I$38,"▲", "-")), 2) &lt; 0, ABS(ROUND(VALUE(SUBSTITUTE(連結実質赤字比率に係る赤字・黒字の構成分析!I$38,"▲", "-")), 2)), NA())</f>
        <v>#VALUE!</v>
      </c>
      <c r="I32" s="168" t="e">
        <f>IF(ROUND(VALUE(SUBSTITUTE(連結実質赤字比率に係る赤字・黒字の構成分析!I$38,"▲", "-")), 2) &gt;= 0, ABS(ROUND(VALUE(SUBSTITUTE(連結実質赤字比率に係る赤字・黒字の構成分析!I$38,"▲", "-")), 2)), NA())</f>
        <v>#VALUE!</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0.08</v>
      </c>
    </row>
    <row r="33" spans="1:16" x14ac:dyDescent="0.15">
      <c r="A33" s="168" t="str">
        <f>IF(連結実質赤字比率に係る赤字・黒字の構成分析!C$37="",NA(),連結実質赤字比率に係る赤字・黒字の構成分析!C$37)</f>
        <v>簡易水道事業特別会計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0.05</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0.06</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0.06</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0.08</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0.08</v>
      </c>
    </row>
    <row r="34" spans="1:16" x14ac:dyDescent="0.15">
      <c r="A34" s="168" t="str">
        <f>IF(連結実質赤字比率に係る赤字・黒字の構成分析!C$36="",NA(),連結実質赤字比率に係る赤字・黒字の構成分析!C$36)</f>
        <v>介護保険特別会計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0.1</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0.1</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0.1</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0.1</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0.12</v>
      </c>
    </row>
    <row r="35" spans="1:16" x14ac:dyDescent="0.15">
      <c r="A35" s="168" t="str">
        <f>IF(連結実質赤字比率に係る赤字・黒字の構成分析!C$35="",NA(),連結実質赤字比率に係る赤字・黒字の構成分析!C$35)</f>
        <v>国民健康保険事業特別会計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0.17</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0.01</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0.21</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0.02</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0.22</v>
      </c>
    </row>
    <row r="36" spans="1:16" x14ac:dyDescent="0.15">
      <c r="A36" s="168" t="str">
        <f>IF(連結実質赤字比率に係る赤字・黒字の構成分析!C$34="",NA(),連結実質赤字比率に係る赤字・黒字の構成分析!C$34)</f>
        <v>一般会計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3.51</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2.76</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2.67</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2.5099999999999998</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3.64</v>
      </c>
    </row>
    <row r="39" spans="1:16" x14ac:dyDescent="0.15">
      <c r="A39" s="137" t="s">
        <v>58</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59</v>
      </c>
      <c r="C41" s="169"/>
      <c r="D41" s="169" t="s">
        <v>60</v>
      </c>
      <c r="E41" s="169" t="s">
        <v>59</v>
      </c>
      <c r="F41" s="169"/>
      <c r="G41" s="169" t="s">
        <v>60</v>
      </c>
      <c r="H41" s="169" t="s">
        <v>59</v>
      </c>
      <c r="I41" s="169"/>
      <c r="J41" s="169" t="s">
        <v>60</v>
      </c>
      <c r="K41" s="169" t="s">
        <v>59</v>
      </c>
      <c r="L41" s="169"/>
      <c r="M41" s="169" t="s">
        <v>60</v>
      </c>
      <c r="N41" s="169" t="s">
        <v>59</v>
      </c>
      <c r="O41" s="169"/>
      <c r="P41" s="169" t="s">
        <v>60</v>
      </c>
    </row>
    <row r="42" spans="1:16" x14ac:dyDescent="0.15">
      <c r="A42" s="169" t="s">
        <v>61</v>
      </c>
      <c r="B42" s="169"/>
      <c r="C42" s="169"/>
      <c r="D42" s="169">
        <f>'実質公債費比率（分子）の構造'!K$52</f>
        <v>636</v>
      </c>
      <c r="E42" s="169"/>
      <c r="F42" s="169"/>
      <c r="G42" s="169">
        <f>'実質公債費比率（分子）の構造'!L$52</f>
        <v>681</v>
      </c>
      <c r="H42" s="169"/>
      <c r="I42" s="169"/>
      <c r="J42" s="169">
        <f>'実質公債費比率（分子）の構造'!M$52</f>
        <v>690</v>
      </c>
      <c r="K42" s="169"/>
      <c r="L42" s="169"/>
      <c r="M42" s="169">
        <f>'実質公債費比率（分子）の構造'!N$52</f>
        <v>646</v>
      </c>
      <c r="N42" s="169"/>
      <c r="O42" s="169"/>
      <c r="P42" s="169">
        <f>'実質公債費比率（分子）の構造'!O$52</f>
        <v>659</v>
      </c>
    </row>
    <row r="43" spans="1:16" x14ac:dyDescent="0.15">
      <c r="A43" s="169" t="s">
        <v>62</v>
      </c>
      <c r="B43" s="169">
        <f>'実質公債費比率（分子）の構造'!K$51</f>
        <v>0</v>
      </c>
      <c r="C43" s="169"/>
      <c r="D43" s="169"/>
      <c r="E43" s="169">
        <f>'実質公債費比率（分子）の構造'!L$51</f>
        <v>0</v>
      </c>
      <c r="F43" s="169"/>
      <c r="G43" s="169"/>
      <c r="H43" s="169">
        <f>'実質公債費比率（分子）の構造'!M$51</f>
        <v>0</v>
      </c>
      <c r="I43" s="169"/>
      <c r="J43" s="169"/>
      <c r="K43" s="169">
        <f>'実質公債費比率（分子）の構造'!N$51</f>
        <v>0</v>
      </c>
      <c r="L43" s="169"/>
      <c r="M43" s="169"/>
      <c r="N43" s="169">
        <f>'実質公債費比率（分子）の構造'!O$51</f>
        <v>0</v>
      </c>
      <c r="O43" s="169"/>
      <c r="P43" s="169"/>
    </row>
    <row r="44" spans="1:16" x14ac:dyDescent="0.15">
      <c r="A44" s="169" t="s">
        <v>63</v>
      </c>
      <c r="B44" s="169">
        <f>'実質公債費比率（分子）の構造'!K$50</f>
        <v>33</v>
      </c>
      <c r="C44" s="169"/>
      <c r="D44" s="169"/>
      <c r="E44" s="169">
        <f>'実質公債費比率（分子）の構造'!L$50</f>
        <v>36</v>
      </c>
      <c r="F44" s="169"/>
      <c r="G44" s="169"/>
      <c r="H44" s="169">
        <f>'実質公債費比率（分子）の構造'!M$50</f>
        <v>46</v>
      </c>
      <c r="I44" s="169"/>
      <c r="J44" s="169"/>
      <c r="K44" s="169">
        <f>'実質公債費比率（分子）の構造'!N$50</f>
        <v>46</v>
      </c>
      <c r="L44" s="169"/>
      <c r="M44" s="169"/>
      <c r="N44" s="169">
        <f>'実質公債費比率（分子）の構造'!O$50</f>
        <v>36</v>
      </c>
      <c r="O44" s="169"/>
      <c r="P44" s="169"/>
    </row>
    <row r="45" spans="1:16" x14ac:dyDescent="0.15">
      <c r="A45" s="169" t="s">
        <v>64</v>
      </c>
      <c r="B45" s="169">
        <f>'実質公債費比率（分子）の構造'!K$49</f>
        <v>19</v>
      </c>
      <c r="C45" s="169"/>
      <c r="D45" s="169"/>
      <c r="E45" s="169">
        <f>'実質公債費比率（分子）の構造'!L$49</f>
        <v>13</v>
      </c>
      <c r="F45" s="169"/>
      <c r="G45" s="169"/>
      <c r="H45" s="169">
        <f>'実質公債費比率（分子）の構造'!M$49</f>
        <v>13</v>
      </c>
      <c r="I45" s="169"/>
      <c r="J45" s="169"/>
      <c r="K45" s="169">
        <f>'実質公債費比率（分子）の構造'!N$49</f>
        <v>13</v>
      </c>
      <c r="L45" s="169"/>
      <c r="M45" s="169"/>
      <c r="N45" s="169">
        <f>'実質公債費比率（分子）の構造'!O$49</f>
        <v>14</v>
      </c>
      <c r="O45" s="169"/>
      <c r="P45" s="169"/>
    </row>
    <row r="46" spans="1:16" x14ac:dyDescent="0.15">
      <c r="A46" s="169" t="s">
        <v>65</v>
      </c>
      <c r="B46" s="169">
        <f>'実質公債費比率（分子）の構造'!K$48</f>
        <v>101</v>
      </c>
      <c r="C46" s="169"/>
      <c r="D46" s="169"/>
      <c r="E46" s="169">
        <f>'実質公債費比率（分子）の構造'!L$48</f>
        <v>99</v>
      </c>
      <c r="F46" s="169"/>
      <c r="G46" s="169"/>
      <c r="H46" s="169">
        <f>'実質公債費比率（分子）の構造'!M$48</f>
        <v>100</v>
      </c>
      <c r="I46" s="169"/>
      <c r="J46" s="169"/>
      <c r="K46" s="169">
        <f>'実質公債費比率（分子）の構造'!N$48</f>
        <v>87</v>
      </c>
      <c r="L46" s="169"/>
      <c r="M46" s="169"/>
      <c r="N46" s="169">
        <f>'実質公債費比率（分子）の構造'!O$48</f>
        <v>98</v>
      </c>
      <c r="O46" s="169"/>
      <c r="P46" s="169"/>
    </row>
    <row r="47" spans="1:16" x14ac:dyDescent="0.15">
      <c r="A47" s="169" t="s">
        <v>66</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67</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68</v>
      </c>
      <c r="B49" s="169">
        <f>'実質公債費比率（分子）の構造'!K$45</f>
        <v>807</v>
      </c>
      <c r="C49" s="169"/>
      <c r="D49" s="169"/>
      <c r="E49" s="169">
        <f>'実質公債費比率（分子）の構造'!L$45</f>
        <v>846</v>
      </c>
      <c r="F49" s="169"/>
      <c r="G49" s="169"/>
      <c r="H49" s="169">
        <f>'実質公債費比率（分子）の構造'!M$45</f>
        <v>850</v>
      </c>
      <c r="I49" s="169"/>
      <c r="J49" s="169"/>
      <c r="K49" s="169">
        <f>'実質公債費比率（分子）の構造'!N$45</f>
        <v>778</v>
      </c>
      <c r="L49" s="169"/>
      <c r="M49" s="169"/>
      <c r="N49" s="169">
        <f>'実質公債費比率（分子）の構造'!O$45</f>
        <v>783</v>
      </c>
      <c r="O49" s="169"/>
      <c r="P49" s="169"/>
    </row>
    <row r="50" spans="1:16" x14ac:dyDescent="0.15">
      <c r="A50" s="169" t="s">
        <v>69</v>
      </c>
      <c r="B50" s="169" t="e">
        <f>NA()</f>
        <v>#N/A</v>
      </c>
      <c r="C50" s="169">
        <f>IF(ISNUMBER('実質公債費比率（分子）の構造'!K$53),'実質公債費比率（分子）の構造'!K$53,NA())</f>
        <v>324</v>
      </c>
      <c r="D50" s="169" t="e">
        <f>NA()</f>
        <v>#N/A</v>
      </c>
      <c r="E50" s="169" t="e">
        <f>NA()</f>
        <v>#N/A</v>
      </c>
      <c r="F50" s="169">
        <f>IF(ISNUMBER('実質公債費比率（分子）の構造'!L$53),'実質公債費比率（分子）の構造'!L$53,NA())</f>
        <v>313</v>
      </c>
      <c r="G50" s="169" t="e">
        <f>NA()</f>
        <v>#N/A</v>
      </c>
      <c r="H50" s="169" t="e">
        <f>NA()</f>
        <v>#N/A</v>
      </c>
      <c r="I50" s="169">
        <f>IF(ISNUMBER('実質公債費比率（分子）の構造'!M$53),'実質公債費比率（分子）の構造'!M$53,NA())</f>
        <v>319</v>
      </c>
      <c r="J50" s="169" t="e">
        <f>NA()</f>
        <v>#N/A</v>
      </c>
      <c r="K50" s="169" t="e">
        <f>NA()</f>
        <v>#N/A</v>
      </c>
      <c r="L50" s="169">
        <f>IF(ISNUMBER('実質公債費比率（分子）の構造'!N$53),'実質公債費比率（分子）の構造'!N$53,NA())</f>
        <v>278</v>
      </c>
      <c r="M50" s="169" t="e">
        <f>NA()</f>
        <v>#N/A</v>
      </c>
      <c r="N50" s="169" t="e">
        <f>NA()</f>
        <v>#N/A</v>
      </c>
      <c r="O50" s="169">
        <f>IF(ISNUMBER('実質公債費比率（分子）の構造'!O$53),'実質公債費比率（分子）の構造'!O$53,NA())</f>
        <v>272</v>
      </c>
      <c r="P50" s="169" t="e">
        <f>NA()</f>
        <v>#N/A</v>
      </c>
    </row>
    <row r="53" spans="1:16" x14ac:dyDescent="0.15">
      <c r="A53" s="137" t="s">
        <v>70</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71</v>
      </c>
      <c r="C55" s="168"/>
      <c r="D55" s="168" t="s">
        <v>72</v>
      </c>
      <c r="E55" s="168" t="s">
        <v>71</v>
      </c>
      <c r="F55" s="168"/>
      <c r="G55" s="168" t="s">
        <v>72</v>
      </c>
      <c r="H55" s="168" t="s">
        <v>71</v>
      </c>
      <c r="I55" s="168"/>
      <c r="J55" s="168" t="s">
        <v>72</v>
      </c>
      <c r="K55" s="168" t="s">
        <v>71</v>
      </c>
      <c r="L55" s="168"/>
      <c r="M55" s="168" t="s">
        <v>72</v>
      </c>
      <c r="N55" s="168" t="s">
        <v>71</v>
      </c>
      <c r="O55" s="168"/>
      <c r="P55" s="168" t="s">
        <v>72</v>
      </c>
    </row>
    <row r="56" spans="1:16" x14ac:dyDescent="0.15">
      <c r="A56" s="168" t="s">
        <v>42</v>
      </c>
      <c r="B56" s="168"/>
      <c r="C56" s="168"/>
      <c r="D56" s="168">
        <f>'将来負担比率（分子）の構造'!I$52</f>
        <v>5139</v>
      </c>
      <c r="E56" s="168"/>
      <c r="F56" s="168"/>
      <c r="G56" s="168">
        <f>'将来負担比率（分子）の構造'!J$52</f>
        <v>4676</v>
      </c>
      <c r="H56" s="168"/>
      <c r="I56" s="168"/>
      <c r="J56" s="168">
        <f>'将来負担比率（分子）の構造'!K$52</f>
        <v>4417</v>
      </c>
      <c r="K56" s="168"/>
      <c r="L56" s="168"/>
      <c r="M56" s="168">
        <f>'将来負担比率（分子）の構造'!L$52</f>
        <v>4409</v>
      </c>
      <c r="N56" s="168"/>
      <c r="O56" s="168"/>
      <c r="P56" s="168">
        <f>'将来負担比率（分子）の構造'!M$52</f>
        <v>3931</v>
      </c>
    </row>
    <row r="57" spans="1:16" x14ac:dyDescent="0.15">
      <c r="A57" s="168" t="s">
        <v>41</v>
      </c>
      <c r="B57" s="168"/>
      <c r="C57" s="168"/>
      <c r="D57" s="168">
        <f>'将来負担比率（分子）の構造'!I$51</f>
        <v>191</v>
      </c>
      <c r="E57" s="168"/>
      <c r="F57" s="168"/>
      <c r="G57" s="168">
        <f>'将来負担比率（分子）の構造'!J$51</f>
        <v>276</v>
      </c>
      <c r="H57" s="168"/>
      <c r="I57" s="168"/>
      <c r="J57" s="168">
        <f>'将来負担比率（分子）の構造'!K$51</f>
        <v>401</v>
      </c>
      <c r="K57" s="168"/>
      <c r="L57" s="168"/>
      <c r="M57" s="168">
        <f>'将来負担比率（分子）の構造'!L$51</f>
        <v>453</v>
      </c>
      <c r="N57" s="168"/>
      <c r="O57" s="168"/>
      <c r="P57" s="168">
        <f>'将来負担比率（分子）の構造'!M$51</f>
        <v>489</v>
      </c>
    </row>
    <row r="58" spans="1:16" x14ac:dyDescent="0.15">
      <c r="A58" s="168" t="s">
        <v>40</v>
      </c>
      <c r="B58" s="168"/>
      <c r="C58" s="168"/>
      <c r="D58" s="168">
        <f>'将来負担比率（分子）の構造'!I$50</f>
        <v>1692</v>
      </c>
      <c r="E58" s="168"/>
      <c r="F58" s="168"/>
      <c r="G58" s="168">
        <f>'将来負担比率（分子）の構造'!J$50</f>
        <v>1612</v>
      </c>
      <c r="H58" s="168"/>
      <c r="I58" s="168"/>
      <c r="J58" s="168">
        <f>'将来負担比率（分子）の構造'!K$50</f>
        <v>1627</v>
      </c>
      <c r="K58" s="168"/>
      <c r="L58" s="168"/>
      <c r="M58" s="168">
        <f>'将来負担比率（分子）の構造'!L$50</f>
        <v>1564</v>
      </c>
      <c r="N58" s="168"/>
      <c r="O58" s="168"/>
      <c r="P58" s="168">
        <f>'将来負担比率（分子）の構造'!M$50</f>
        <v>1829</v>
      </c>
    </row>
    <row r="59" spans="1:16" x14ac:dyDescent="0.15">
      <c r="A59" s="168" t="s">
        <v>38</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37</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35</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34</v>
      </c>
      <c r="B62" s="168">
        <f>'将来負担比率（分子）の構造'!I$45</f>
        <v>354</v>
      </c>
      <c r="C62" s="168"/>
      <c r="D62" s="168"/>
      <c r="E62" s="168">
        <f>'将来負担比率（分子）の構造'!J$45</f>
        <v>308</v>
      </c>
      <c r="F62" s="168"/>
      <c r="G62" s="168"/>
      <c r="H62" s="168">
        <f>'将来負担比率（分子）の構造'!K$45</f>
        <v>314</v>
      </c>
      <c r="I62" s="168"/>
      <c r="J62" s="168"/>
      <c r="K62" s="168">
        <f>'将来負担比率（分子）の構造'!L$45</f>
        <v>285</v>
      </c>
      <c r="L62" s="168"/>
      <c r="M62" s="168"/>
      <c r="N62" s="168">
        <f>'将来負担比率（分子）の構造'!M$45</f>
        <v>230</v>
      </c>
      <c r="O62" s="168"/>
      <c r="P62" s="168"/>
    </row>
    <row r="63" spans="1:16" x14ac:dyDescent="0.15">
      <c r="A63" s="168" t="s">
        <v>33</v>
      </c>
      <c r="B63" s="168">
        <f>'将来負担比率（分子）の構造'!I$44</f>
        <v>82</v>
      </c>
      <c r="C63" s="168"/>
      <c r="D63" s="168"/>
      <c r="E63" s="168">
        <f>'将来負担比率（分子）の構造'!J$44</f>
        <v>79</v>
      </c>
      <c r="F63" s="168"/>
      <c r="G63" s="168"/>
      <c r="H63" s="168">
        <f>'将来負担比率（分子）の構造'!K$44</f>
        <v>67</v>
      </c>
      <c r="I63" s="168"/>
      <c r="J63" s="168"/>
      <c r="K63" s="168">
        <f>'将来負担比率（分子）の構造'!L$44</f>
        <v>58</v>
      </c>
      <c r="L63" s="168"/>
      <c r="M63" s="168"/>
      <c r="N63" s="168">
        <f>'将来負担比率（分子）の構造'!M$44</f>
        <v>45</v>
      </c>
      <c r="O63" s="168"/>
      <c r="P63" s="168"/>
    </row>
    <row r="64" spans="1:16" x14ac:dyDescent="0.15">
      <c r="A64" s="168" t="s">
        <v>32</v>
      </c>
      <c r="B64" s="168">
        <f>'将来負担比率（分子）の構造'!I$43</f>
        <v>1103</v>
      </c>
      <c r="C64" s="168"/>
      <c r="D64" s="168"/>
      <c r="E64" s="168">
        <f>'将来負担比率（分子）の構造'!J$43</f>
        <v>1063</v>
      </c>
      <c r="F64" s="168"/>
      <c r="G64" s="168"/>
      <c r="H64" s="168">
        <f>'将来負担比率（分子）の構造'!K$43</f>
        <v>1000</v>
      </c>
      <c r="I64" s="168"/>
      <c r="J64" s="168"/>
      <c r="K64" s="168">
        <f>'将来負担比率（分子）の構造'!L$43</f>
        <v>957</v>
      </c>
      <c r="L64" s="168"/>
      <c r="M64" s="168"/>
      <c r="N64" s="168">
        <f>'将来負担比率（分子）の構造'!M$43</f>
        <v>1125</v>
      </c>
      <c r="O64" s="168"/>
      <c r="P64" s="168"/>
    </row>
    <row r="65" spans="1:16" x14ac:dyDescent="0.15">
      <c r="A65" s="168" t="s">
        <v>31</v>
      </c>
      <c r="B65" s="168">
        <f>'将来負担比率（分子）の構造'!I$42</f>
        <v>121</v>
      </c>
      <c r="C65" s="168"/>
      <c r="D65" s="168"/>
      <c r="E65" s="168">
        <f>'将来負担比率（分子）の構造'!J$42</f>
        <v>113</v>
      </c>
      <c r="F65" s="168"/>
      <c r="G65" s="168"/>
      <c r="H65" s="168">
        <f>'将来負担比率（分子）の構造'!K$42</f>
        <v>104</v>
      </c>
      <c r="I65" s="168"/>
      <c r="J65" s="168"/>
      <c r="K65" s="168">
        <f>'将来負担比率（分子）の構造'!L$42</f>
        <v>95</v>
      </c>
      <c r="L65" s="168"/>
      <c r="M65" s="168"/>
      <c r="N65" s="168">
        <f>'将来負担比率（分子）の構造'!M$42</f>
        <v>87</v>
      </c>
      <c r="O65" s="168"/>
      <c r="P65" s="168"/>
    </row>
    <row r="66" spans="1:16" x14ac:dyDescent="0.15">
      <c r="A66" s="168" t="s">
        <v>30</v>
      </c>
      <c r="B66" s="168">
        <f>'将来負担比率（分子）の構造'!I$41</f>
        <v>6804</v>
      </c>
      <c r="C66" s="168"/>
      <c r="D66" s="168"/>
      <c r="E66" s="168">
        <f>'将来負担比率（分子）の構造'!J$41</f>
        <v>6294</v>
      </c>
      <c r="F66" s="168"/>
      <c r="G66" s="168"/>
      <c r="H66" s="168">
        <f>'将来負担比率（分子）の構造'!K$41</f>
        <v>5775</v>
      </c>
      <c r="I66" s="168"/>
      <c r="J66" s="168"/>
      <c r="K66" s="168">
        <f>'将来負担比率（分子）の構造'!L$41</f>
        <v>5408</v>
      </c>
      <c r="L66" s="168"/>
      <c r="M66" s="168"/>
      <c r="N66" s="168">
        <f>'将来負担比率（分子）の構造'!M$41</f>
        <v>5797</v>
      </c>
      <c r="O66" s="168"/>
      <c r="P66" s="168"/>
    </row>
    <row r="67" spans="1:16" x14ac:dyDescent="0.15">
      <c r="A67" s="168" t="s">
        <v>73</v>
      </c>
      <c r="B67" s="168" t="e">
        <f>NA()</f>
        <v>#N/A</v>
      </c>
      <c r="C67" s="168">
        <f>IF(ISNUMBER('将来負担比率（分子）の構造'!I$53), IF('将来負担比率（分子）の構造'!I$53 &lt; 0, 0, '将来負担比率（分子）の構造'!I$53), NA())</f>
        <v>1444</v>
      </c>
      <c r="D67" s="168" t="e">
        <f>NA()</f>
        <v>#N/A</v>
      </c>
      <c r="E67" s="168" t="e">
        <f>NA()</f>
        <v>#N/A</v>
      </c>
      <c r="F67" s="168">
        <f>IF(ISNUMBER('将来負担比率（分子）の構造'!J$53), IF('将来負担比率（分子）の構造'!J$53 &lt; 0, 0, '将来負担比率（分子）の構造'!J$53), NA())</f>
        <v>1292</v>
      </c>
      <c r="G67" s="168" t="e">
        <f>NA()</f>
        <v>#N/A</v>
      </c>
      <c r="H67" s="168" t="e">
        <f>NA()</f>
        <v>#N/A</v>
      </c>
      <c r="I67" s="168">
        <f>IF(ISNUMBER('将来負担比率（分子）の構造'!K$53), IF('将来負担比率（分子）の構造'!K$53 &lt; 0, 0, '将来負担比率（分子）の構造'!K$53), NA())</f>
        <v>816</v>
      </c>
      <c r="J67" s="168" t="e">
        <f>NA()</f>
        <v>#N/A</v>
      </c>
      <c r="K67" s="168" t="e">
        <f>NA()</f>
        <v>#N/A</v>
      </c>
      <c r="L67" s="168">
        <f>IF(ISNUMBER('将来負担比率（分子）の構造'!L$53), IF('将来負担比率（分子）の構造'!L$53 &lt; 0, 0, '将来負担比率（分子）の構造'!L$53), NA())</f>
        <v>378</v>
      </c>
      <c r="M67" s="168" t="e">
        <f>NA()</f>
        <v>#N/A</v>
      </c>
      <c r="N67" s="168" t="e">
        <f>NA()</f>
        <v>#N/A</v>
      </c>
      <c r="O67" s="168">
        <f>IF(ISNUMBER('将来負担比率（分子）の構造'!M$53), IF('将来負担比率（分子）の構造'!M$53 &lt; 0, 0, '将来負担比率（分子）の構造'!M$53), NA())</f>
        <v>1036</v>
      </c>
      <c r="P67" s="168" t="e">
        <f>NA()</f>
        <v>#N/A</v>
      </c>
    </row>
    <row r="70" spans="1:16" x14ac:dyDescent="0.15">
      <c r="A70" s="170" t="s">
        <v>74</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75</v>
      </c>
      <c r="B72" s="172">
        <f>基金残高に係る経年分析!F55</f>
        <v>654</v>
      </c>
      <c r="C72" s="172">
        <f>基金残高に係る経年分析!G55</f>
        <v>654</v>
      </c>
      <c r="D72" s="172">
        <f>基金残高に係る経年分析!H55</f>
        <v>654</v>
      </c>
    </row>
    <row r="73" spans="1:16" x14ac:dyDescent="0.15">
      <c r="A73" s="171" t="s">
        <v>76</v>
      </c>
      <c r="B73" s="172">
        <f>基金残高に係る経年分析!F56</f>
        <v>3</v>
      </c>
      <c r="C73" s="172">
        <f>基金残高に係る経年分析!G56</f>
        <v>3</v>
      </c>
      <c r="D73" s="172">
        <f>基金残高に係る経年分析!H56</f>
        <v>120</v>
      </c>
    </row>
    <row r="74" spans="1:16" x14ac:dyDescent="0.15">
      <c r="A74" s="171" t="s">
        <v>77</v>
      </c>
      <c r="B74" s="172">
        <f>基金残高に係る経年分析!F57</f>
        <v>697</v>
      </c>
      <c r="C74" s="172">
        <f>基金残高に係る経年分析!G57</f>
        <v>634</v>
      </c>
      <c r="D74" s="172">
        <f>基金残高に係る経年分析!H57</f>
        <v>786</v>
      </c>
    </row>
  </sheetData>
  <sheetProtection algorithmName="SHA-512" hashValue="f9A3XU0H2JD248V/w/3QlgeO+8Sn66IjZB2boyVn+KC/sGrF6XYNK0TpNajNA1P0FdZyqowLUMfml9zXTD2UJQ==" saltValue="h0Mj/p3votzEZBSHcOW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81" t="s">
        <v>212</v>
      </c>
      <c r="DI1" s="782"/>
      <c r="DJ1" s="782"/>
      <c r="DK1" s="782"/>
      <c r="DL1" s="782"/>
      <c r="DM1" s="782"/>
      <c r="DN1" s="783"/>
      <c r="DO1" s="208"/>
      <c r="DP1" s="781" t="s">
        <v>213</v>
      </c>
      <c r="DQ1" s="782"/>
      <c r="DR1" s="782"/>
      <c r="DS1" s="782"/>
      <c r="DT1" s="782"/>
      <c r="DU1" s="782"/>
      <c r="DV1" s="782"/>
      <c r="DW1" s="782"/>
      <c r="DX1" s="782"/>
      <c r="DY1" s="782"/>
      <c r="DZ1" s="782"/>
      <c r="EA1" s="782"/>
      <c r="EB1" s="782"/>
      <c r="EC1" s="783"/>
      <c r="ED1" s="206"/>
      <c r="EE1" s="206"/>
      <c r="EF1" s="206"/>
      <c r="EG1" s="206"/>
      <c r="EH1" s="206"/>
      <c r="EI1" s="206"/>
      <c r="EJ1" s="206"/>
      <c r="EK1" s="206"/>
      <c r="EL1" s="206"/>
      <c r="EM1" s="206"/>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2" customFormat="1" ht="11.25" customHeight="1" x14ac:dyDescent="0.15">
      <c r="B5" s="730" t="s">
        <v>225</v>
      </c>
      <c r="C5" s="731"/>
      <c r="D5" s="731"/>
      <c r="E5" s="731"/>
      <c r="F5" s="731"/>
      <c r="G5" s="731"/>
      <c r="H5" s="731"/>
      <c r="I5" s="731"/>
      <c r="J5" s="731"/>
      <c r="K5" s="731"/>
      <c r="L5" s="731"/>
      <c r="M5" s="731"/>
      <c r="N5" s="731"/>
      <c r="O5" s="731"/>
      <c r="P5" s="731"/>
      <c r="Q5" s="732"/>
      <c r="R5" s="717">
        <v>276725</v>
      </c>
      <c r="S5" s="718"/>
      <c r="T5" s="718"/>
      <c r="U5" s="718"/>
      <c r="V5" s="718"/>
      <c r="W5" s="718"/>
      <c r="X5" s="718"/>
      <c r="Y5" s="761"/>
      <c r="Z5" s="779">
        <v>4.7</v>
      </c>
      <c r="AA5" s="779"/>
      <c r="AB5" s="779"/>
      <c r="AC5" s="779"/>
      <c r="AD5" s="780">
        <v>276725</v>
      </c>
      <c r="AE5" s="780"/>
      <c r="AF5" s="780"/>
      <c r="AG5" s="780"/>
      <c r="AH5" s="780"/>
      <c r="AI5" s="780"/>
      <c r="AJ5" s="780"/>
      <c r="AK5" s="780"/>
      <c r="AL5" s="762">
        <v>9.3000000000000007</v>
      </c>
      <c r="AM5" s="735"/>
      <c r="AN5" s="735"/>
      <c r="AO5" s="763"/>
      <c r="AP5" s="730" t="s">
        <v>226</v>
      </c>
      <c r="AQ5" s="731"/>
      <c r="AR5" s="731"/>
      <c r="AS5" s="731"/>
      <c r="AT5" s="731"/>
      <c r="AU5" s="731"/>
      <c r="AV5" s="731"/>
      <c r="AW5" s="731"/>
      <c r="AX5" s="731"/>
      <c r="AY5" s="731"/>
      <c r="AZ5" s="731"/>
      <c r="BA5" s="731"/>
      <c r="BB5" s="731"/>
      <c r="BC5" s="731"/>
      <c r="BD5" s="731"/>
      <c r="BE5" s="731"/>
      <c r="BF5" s="732"/>
      <c r="BG5" s="664">
        <v>276725</v>
      </c>
      <c r="BH5" s="665"/>
      <c r="BI5" s="665"/>
      <c r="BJ5" s="665"/>
      <c r="BK5" s="665"/>
      <c r="BL5" s="665"/>
      <c r="BM5" s="665"/>
      <c r="BN5" s="666"/>
      <c r="BO5" s="691">
        <v>100</v>
      </c>
      <c r="BP5" s="691"/>
      <c r="BQ5" s="691"/>
      <c r="BR5" s="691"/>
      <c r="BS5" s="692">
        <v>2089</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230</v>
      </c>
      <c r="C6" s="662"/>
      <c r="D6" s="662"/>
      <c r="E6" s="662"/>
      <c r="F6" s="662"/>
      <c r="G6" s="662"/>
      <c r="H6" s="662"/>
      <c r="I6" s="662"/>
      <c r="J6" s="662"/>
      <c r="K6" s="662"/>
      <c r="L6" s="662"/>
      <c r="M6" s="662"/>
      <c r="N6" s="662"/>
      <c r="O6" s="662"/>
      <c r="P6" s="662"/>
      <c r="Q6" s="663"/>
      <c r="R6" s="664">
        <v>73474</v>
      </c>
      <c r="S6" s="665"/>
      <c r="T6" s="665"/>
      <c r="U6" s="665"/>
      <c r="V6" s="665"/>
      <c r="W6" s="665"/>
      <c r="X6" s="665"/>
      <c r="Y6" s="666"/>
      <c r="Z6" s="691">
        <v>1.2</v>
      </c>
      <c r="AA6" s="691"/>
      <c r="AB6" s="691"/>
      <c r="AC6" s="691"/>
      <c r="AD6" s="692">
        <v>73474</v>
      </c>
      <c r="AE6" s="692"/>
      <c r="AF6" s="692"/>
      <c r="AG6" s="692"/>
      <c r="AH6" s="692"/>
      <c r="AI6" s="692"/>
      <c r="AJ6" s="692"/>
      <c r="AK6" s="692"/>
      <c r="AL6" s="667">
        <v>2.5</v>
      </c>
      <c r="AM6" s="668"/>
      <c r="AN6" s="668"/>
      <c r="AO6" s="693"/>
      <c r="AP6" s="661" t="s">
        <v>231</v>
      </c>
      <c r="AQ6" s="662"/>
      <c r="AR6" s="662"/>
      <c r="AS6" s="662"/>
      <c r="AT6" s="662"/>
      <c r="AU6" s="662"/>
      <c r="AV6" s="662"/>
      <c r="AW6" s="662"/>
      <c r="AX6" s="662"/>
      <c r="AY6" s="662"/>
      <c r="AZ6" s="662"/>
      <c r="BA6" s="662"/>
      <c r="BB6" s="662"/>
      <c r="BC6" s="662"/>
      <c r="BD6" s="662"/>
      <c r="BE6" s="662"/>
      <c r="BF6" s="663"/>
      <c r="BG6" s="664">
        <v>276725</v>
      </c>
      <c r="BH6" s="665"/>
      <c r="BI6" s="665"/>
      <c r="BJ6" s="665"/>
      <c r="BK6" s="665"/>
      <c r="BL6" s="665"/>
      <c r="BM6" s="665"/>
      <c r="BN6" s="666"/>
      <c r="BO6" s="691">
        <v>100</v>
      </c>
      <c r="BP6" s="691"/>
      <c r="BQ6" s="691"/>
      <c r="BR6" s="691"/>
      <c r="BS6" s="692">
        <v>2089</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47461</v>
      </c>
      <c r="CS6" s="665"/>
      <c r="CT6" s="665"/>
      <c r="CU6" s="665"/>
      <c r="CV6" s="665"/>
      <c r="CW6" s="665"/>
      <c r="CX6" s="665"/>
      <c r="CY6" s="666"/>
      <c r="CZ6" s="762">
        <v>0.8</v>
      </c>
      <c r="DA6" s="735"/>
      <c r="DB6" s="735"/>
      <c r="DC6" s="765"/>
      <c r="DD6" s="670" t="s">
        <v>233</v>
      </c>
      <c r="DE6" s="665"/>
      <c r="DF6" s="665"/>
      <c r="DG6" s="665"/>
      <c r="DH6" s="665"/>
      <c r="DI6" s="665"/>
      <c r="DJ6" s="665"/>
      <c r="DK6" s="665"/>
      <c r="DL6" s="665"/>
      <c r="DM6" s="665"/>
      <c r="DN6" s="665"/>
      <c r="DO6" s="665"/>
      <c r="DP6" s="666"/>
      <c r="DQ6" s="670">
        <v>47461</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157</v>
      </c>
      <c r="S7" s="665"/>
      <c r="T7" s="665"/>
      <c r="U7" s="665"/>
      <c r="V7" s="665"/>
      <c r="W7" s="665"/>
      <c r="X7" s="665"/>
      <c r="Y7" s="666"/>
      <c r="Z7" s="691">
        <v>0</v>
      </c>
      <c r="AA7" s="691"/>
      <c r="AB7" s="691"/>
      <c r="AC7" s="691"/>
      <c r="AD7" s="692">
        <v>157</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116421</v>
      </c>
      <c r="BH7" s="665"/>
      <c r="BI7" s="665"/>
      <c r="BJ7" s="665"/>
      <c r="BK7" s="665"/>
      <c r="BL7" s="665"/>
      <c r="BM7" s="665"/>
      <c r="BN7" s="666"/>
      <c r="BO7" s="691">
        <v>42.1</v>
      </c>
      <c r="BP7" s="691"/>
      <c r="BQ7" s="691"/>
      <c r="BR7" s="691"/>
      <c r="BS7" s="692">
        <v>2036</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812154</v>
      </c>
      <c r="CS7" s="665"/>
      <c r="CT7" s="665"/>
      <c r="CU7" s="665"/>
      <c r="CV7" s="665"/>
      <c r="CW7" s="665"/>
      <c r="CX7" s="665"/>
      <c r="CY7" s="666"/>
      <c r="CZ7" s="691">
        <v>14</v>
      </c>
      <c r="DA7" s="691"/>
      <c r="DB7" s="691"/>
      <c r="DC7" s="691"/>
      <c r="DD7" s="670">
        <v>88379</v>
      </c>
      <c r="DE7" s="665"/>
      <c r="DF7" s="665"/>
      <c r="DG7" s="665"/>
      <c r="DH7" s="665"/>
      <c r="DI7" s="665"/>
      <c r="DJ7" s="665"/>
      <c r="DK7" s="665"/>
      <c r="DL7" s="665"/>
      <c r="DM7" s="665"/>
      <c r="DN7" s="665"/>
      <c r="DO7" s="665"/>
      <c r="DP7" s="666"/>
      <c r="DQ7" s="670">
        <v>608526</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807</v>
      </c>
      <c r="S8" s="665"/>
      <c r="T8" s="665"/>
      <c r="U8" s="665"/>
      <c r="V8" s="665"/>
      <c r="W8" s="665"/>
      <c r="X8" s="665"/>
      <c r="Y8" s="666"/>
      <c r="Z8" s="691">
        <v>0</v>
      </c>
      <c r="AA8" s="691"/>
      <c r="AB8" s="691"/>
      <c r="AC8" s="691"/>
      <c r="AD8" s="692">
        <v>807</v>
      </c>
      <c r="AE8" s="692"/>
      <c r="AF8" s="692"/>
      <c r="AG8" s="692"/>
      <c r="AH8" s="692"/>
      <c r="AI8" s="692"/>
      <c r="AJ8" s="692"/>
      <c r="AK8" s="692"/>
      <c r="AL8" s="667">
        <v>0</v>
      </c>
      <c r="AM8" s="668"/>
      <c r="AN8" s="668"/>
      <c r="AO8" s="693"/>
      <c r="AP8" s="661" t="s">
        <v>238</v>
      </c>
      <c r="AQ8" s="662"/>
      <c r="AR8" s="662"/>
      <c r="AS8" s="662"/>
      <c r="AT8" s="662"/>
      <c r="AU8" s="662"/>
      <c r="AV8" s="662"/>
      <c r="AW8" s="662"/>
      <c r="AX8" s="662"/>
      <c r="AY8" s="662"/>
      <c r="AZ8" s="662"/>
      <c r="BA8" s="662"/>
      <c r="BB8" s="662"/>
      <c r="BC8" s="662"/>
      <c r="BD8" s="662"/>
      <c r="BE8" s="662"/>
      <c r="BF8" s="663"/>
      <c r="BG8" s="664">
        <v>3990</v>
      </c>
      <c r="BH8" s="665"/>
      <c r="BI8" s="665"/>
      <c r="BJ8" s="665"/>
      <c r="BK8" s="665"/>
      <c r="BL8" s="665"/>
      <c r="BM8" s="665"/>
      <c r="BN8" s="666"/>
      <c r="BO8" s="691">
        <v>1.4</v>
      </c>
      <c r="BP8" s="691"/>
      <c r="BQ8" s="691"/>
      <c r="BR8" s="691"/>
      <c r="BS8" s="692" t="s">
        <v>128</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626048</v>
      </c>
      <c r="CS8" s="665"/>
      <c r="CT8" s="665"/>
      <c r="CU8" s="665"/>
      <c r="CV8" s="665"/>
      <c r="CW8" s="665"/>
      <c r="CX8" s="665"/>
      <c r="CY8" s="666"/>
      <c r="CZ8" s="691">
        <v>10.8</v>
      </c>
      <c r="DA8" s="691"/>
      <c r="DB8" s="691"/>
      <c r="DC8" s="691"/>
      <c r="DD8" s="670">
        <v>13185</v>
      </c>
      <c r="DE8" s="665"/>
      <c r="DF8" s="665"/>
      <c r="DG8" s="665"/>
      <c r="DH8" s="665"/>
      <c r="DI8" s="665"/>
      <c r="DJ8" s="665"/>
      <c r="DK8" s="665"/>
      <c r="DL8" s="665"/>
      <c r="DM8" s="665"/>
      <c r="DN8" s="665"/>
      <c r="DO8" s="665"/>
      <c r="DP8" s="666"/>
      <c r="DQ8" s="670">
        <v>409557</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978</v>
      </c>
      <c r="S9" s="665"/>
      <c r="T9" s="665"/>
      <c r="U9" s="665"/>
      <c r="V9" s="665"/>
      <c r="W9" s="665"/>
      <c r="X9" s="665"/>
      <c r="Y9" s="666"/>
      <c r="Z9" s="691">
        <v>0</v>
      </c>
      <c r="AA9" s="691"/>
      <c r="AB9" s="691"/>
      <c r="AC9" s="691"/>
      <c r="AD9" s="692">
        <v>978</v>
      </c>
      <c r="AE9" s="692"/>
      <c r="AF9" s="692"/>
      <c r="AG9" s="692"/>
      <c r="AH9" s="692"/>
      <c r="AI9" s="692"/>
      <c r="AJ9" s="692"/>
      <c r="AK9" s="692"/>
      <c r="AL9" s="667">
        <v>0</v>
      </c>
      <c r="AM9" s="668"/>
      <c r="AN9" s="668"/>
      <c r="AO9" s="693"/>
      <c r="AP9" s="661" t="s">
        <v>241</v>
      </c>
      <c r="AQ9" s="662"/>
      <c r="AR9" s="662"/>
      <c r="AS9" s="662"/>
      <c r="AT9" s="662"/>
      <c r="AU9" s="662"/>
      <c r="AV9" s="662"/>
      <c r="AW9" s="662"/>
      <c r="AX9" s="662"/>
      <c r="AY9" s="662"/>
      <c r="AZ9" s="662"/>
      <c r="BA9" s="662"/>
      <c r="BB9" s="662"/>
      <c r="BC9" s="662"/>
      <c r="BD9" s="662"/>
      <c r="BE9" s="662"/>
      <c r="BF9" s="663"/>
      <c r="BG9" s="664">
        <v>97544</v>
      </c>
      <c r="BH9" s="665"/>
      <c r="BI9" s="665"/>
      <c r="BJ9" s="665"/>
      <c r="BK9" s="665"/>
      <c r="BL9" s="665"/>
      <c r="BM9" s="665"/>
      <c r="BN9" s="666"/>
      <c r="BO9" s="691">
        <v>35.200000000000003</v>
      </c>
      <c r="BP9" s="691"/>
      <c r="BQ9" s="691"/>
      <c r="BR9" s="691"/>
      <c r="BS9" s="692" t="s">
        <v>128</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450777</v>
      </c>
      <c r="CS9" s="665"/>
      <c r="CT9" s="665"/>
      <c r="CU9" s="665"/>
      <c r="CV9" s="665"/>
      <c r="CW9" s="665"/>
      <c r="CX9" s="665"/>
      <c r="CY9" s="666"/>
      <c r="CZ9" s="691">
        <v>7.8</v>
      </c>
      <c r="DA9" s="691"/>
      <c r="DB9" s="691"/>
      <c r="DC9" s="691"/>
      <c r="DD9" s="670">
        <v>5415</v>
      </c>
      <c r="DE9" s="665"/>
      <c r="DF9" s="665"/>
      <c r="DG9" s="665"/>
      <c r="DH9" s="665"/>
      <c r="DI9" s="665"/>
      <c r="DJ9" s="665"/>
      <c r="DK9" s="665"/>
      <c r="DL9" s="665"/>
      <c r="DM9" s="665"/>
      <c r="DN9" s="665"/>
      <c r="DO9" s="665"/>
      <c r="DP9" s="666"/>
      <c r="DQ9" s="670">
        <v>292489</v>
      </c>
      <c r="DR9" s="665"/>
      <c r="DS9" s="665"/>
      <c r="DT9" s="665"/>
      <c r="DU9" s="665"/>
      <c r="DV9" s="665"/>
      <c r="DW9" s="665"/>
      <c r="DX9" s="665"/>
      <c r="DY9" s="665"/>
      <c r="DZ9" s="665"/>
      <c r="EA9" s="665"/>
      <c r="EB9" s="665"/>
      <c r="EC9" s="705"/>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137</v>
      </c>
      <c r="S10" s="665"/>
      <c r="T10" s="665"/>
      <c r="U10" s="665"/>
      <c r="V10" s="665"/>
      <c r="W10" s="665"/>
      <c r="X10" s="665"/>
      <c r="Y10" s="666"/>
      <c r="Z10" s="691" t="s">
        <v>137</v>
      </c>
      <c r="AA10" s="691"/>
      <c r="AB10" s="691"/>
      <c r="AC10" s="691"/>
      <c r="AD10" s="692" t="s">
        <v>128</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7763</v>
      </c>
      <c r="BH10" s="665"/>
      <c r="BI10" s="665"/>
      <c r="BJ10" s="665"/>
      <c r="BK10" s="665"/>
      <c r="BL10" s="665"/>
      <c r="BM10" s="665"/>
      <c r="BN10" s="666"/>
      <c r="BO10" s="691">
        <v>2.8</v>
      </c>
      <c r="BP10" s="691"/>
      <c r="BQ10" s="691"/>
      <c r="BR10" s="691"/>
      <c r="BS10" s="692" t="s">
        <v>245</v>
      </c>
      <c r="BT10" s="692"/>
      <c r="BU10" s="692"/>
      <c r="BV10" s="692"/>
      <c r="BW10" s="692"/>
      <c r="BX10" s="692"/>
      <c r="BY10" s="692"/>
      <c r="BZ10" s="692"/>
      <c r="CA10" s="692"/>
      <c r="CB10" s="750"/>
      <c r="CD10" s="706" t="s">
        <v>246</v>
      </c>
      <c r="CE10" s="703"/>
      <c r="CF10" s="703"/>
      <c r="CG10" s="703"/>
      <c r="CH10" s="703"/>
      <c r="CI10" s="703"/>
      <c r="CJ10" s="703"/>
      <c r="CK10" s="703"/>
      <c r="CL10" s="703"/>
      <c r="CM10" s="703"/>
      <c r="CN10" s="703"/>
      <c r="CO10" s="703"/>
      <c r="CP10" s="703"/>
      <c r="CQ10" s="704"/>
      <c r="CR10" s="664">
        <v>1308</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1204</v>
      </c>
      <c r="DR10" s="665"/>
      <c r="DS10" s="665"/>
      <c r="DT10" s="665"/>
      <c r="DU10" s="665"/>
      <c r="DV10" s="665"/>
      <c r="DW10" s="665"/>
      <c r="DX10" s="665"/>
      <c r="DY10" s="665"/>
      <c r="DZ10" s="665"/>
      <c r="EA10" s="665"/>
      <c r="EB10" s="665"/>
      <c r="EC10" s="705"/>
    </row>
    <row r="11" spans="2:143" ht="11.25" customHeight="1" x14ac:dyDescent="0.15">
      <c r="B11" s="661" t="s">
        <v>247</v>
      </c>
      <c r="C11" s="662"/>
      <c r="D11" s="662"/>
      <c r="E11" s="662"/>
      <c r="F11" s="662"/>
      <c r="G11" s="662"/>
      <c r="H11" s="662"/>
      <c r="I11" s="662"/>
      <c r="J11" s="662"/>
      <c r="K11" s="662"/>
      <c r="L11" s="662"/>
      <c r="M11" s="662"/>
      <c r="N11" s="662"/>
      <c r="O11" s="662"/>
      <c r="P11" s="662"/>
      <c r="Q11" s="663"/>
      <c r="R11" s="664">
        <v>65161</v>
      </c>
      <c r="S11" s="665"/>
      <c r="T11" s="665"/>
      <c r="U11" s="665"/>
      <c r="V11" s="665"/>
      <c r="W11" s="665"/>
      <c r="X11" s="665"/>
      <c r="Y11" s="666"/>
      <c r="Z11" s="667">
        <v>1.1000000000000001</v>
      </c>
      <c r="AA11" s="668"/>
      <c r="AB11" s="668"/>
      <c r="AC11" s="669"/>
      <c r="AD11" s="670">
        <v>65161</v>
      </c>
      <c r="AE11" s="665"/>
      <c r="AF11" s="665"/>
      <c r="AG11" s="665"/>
      <c r="AH11" s="665"/>
      <c r="AI11" s="665"/>
      <c r="AJ11" s="665"/>
      <c r="AK11" s="666"/>
      <c r="AL11" s="667">
        <v>2.2000000000000002</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7124</v>
      </c>
      <c r="BH11" s="665"/>
      <c r="BI11" s="665"/>
      <c r="BJ11" s="665"/>
      <c r="BK11" s="665"/>
      <c r="BL11" s="665"/>
      <c r="BM11" s="665"/>
      <c r="BN11" s="666"/>
      <c r="BO11" s="691">
        <v>2.6</v>
      </c>
      <c r="BP11" s="691"/>
      <c r="BQ11" s="691"/>
      <c r="BR11" s="691"/>
      <c r="BS11" s="692">
        <v>2036</v>
      </c>
      <c r="BT11" s="692"/>
      <c r="BU11" s="692"/>
      <c r="BV11" s="692"/>
      <c r="BW11" s="692"/>
      <c r="BX11" s="692"/>
      <c r="BY11" s="692"/>
      <c r="BZ11" s="692"/>
      <c r="CA11" s="692"/>
      <c r="CB11" s="750"/>
      <c r="CD11" s="706" t="s">
        <v>249</v>
      </c>
      <c r="CE11" s="703"/>
      <c r="CF11" s="703"/>
      <c r="CG11" s="703"/>
      <c r="CH11" s="703"/>
      <c r="CI11" s="703"/>
      <c r="CJ11" s="703"/>
      <c r="CK11" s="703"/>
      <c r="CL11" s="703"/>
      <c r="CM11" s="703"/>
      <c r="CN11" s="703"/>
      <c r="CO11" s="703"/>
      <c r="CP11" s="703"/>
      <c r="CQ11" s="704"/>
      <c r="CR11" s="664">
        <v>523113</v>
      </c>
      <c r="CS11" s="665"/>
      <c r="CT11" s="665"/>
      <c r="CU11" s="665"/>
      <c r="CV11" s="665"/>
      <c r="CW11" s="665"/>
      <c r="CX11" s="665"/>
      <c r="CY11" s="666"/>
      <c r="CZ11" s="691">
        <v>9</v>
      </c>
      <c r="DA11" s="691"/>
      <c r="DB11" s="691"/>
      <c r="DC11" s="691"/>
      <c r="DD11" s="670">
        <v>210186</v>
      </c>
      <c r="DE11" s="665"/>
      <c r="DF11" s="665"/>
      <c r="DG11" s="665"/>
      <c r="DH11" s="665"/>
      <c r="DI11" s="665"/>
      <c r="DJ11" s="665"/>
      <c r="DK11" s="665"/>
      <c r="DL11" s="665"/>
      <c r="DM11" s="665"/>
      <c r="DN11" s="665"/>
      <c r="DO11" s="665"/>
      <c r="DP11" s="666"/>
      <c r="DQ11" s="670">
        <v>149288</v>
      </c>
      <c r="DR11" s="665"/>
      <c r="DS11" s="665"/>
      <c r="DT11" s="665"/>
      <c r="DU11" s="665"/>
      <c r="DV11" s="665"/>
      <c r="DW11" s="665"/>
      <c r="DX11" s="665"/>
      <c r="DY11" s="665"/>
      <c r="DZ11" s="665"/>
      <c r="EA11" s="665"/>
      <c r="EB11" s="665"/>
      <c r="EC11" s="705"/>
    </row>
    <row r="12" spans="2:143" ht="11.25" customHeight="1" x14ac:dyDescent="0.15">
      <c r="B12" s="661" t="s">
        <v>250</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245</v>
      </c>
      <c r="AE12" s="692"/>
      <c r="AF12" s="692"/>
      <c r="AG12" s="692"/>
      <c r="AH12" s="692"/>
      <c r="AI12" s="692"/>
      <c r="AJ12" s="692"/>
      <c r="AK12" s="692"/>
      <c r="AL12" s="667" t="s">
        <v>128</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134850</v>
      </c>
      <c r="BH12" s="665"/>
      <c r="BI12" s="665"/>
      <c r="BJ12" s="665"/>
      <c r="BK12" s="665"/>
      <c r="BL12" s="665"/>
      <c r="BM12" s="665"/>
      <c r="BN12" s="666"/>
      <c r="BO12" s="691">
        <v>48.7</v>
      </c>
      <c r="BP12" s="691"/>
      <c r="BQ12" s="691"/>
      <c r="BR12" s="691"/>
      <c r="BS12" s="692" t="s">
        <v>245</v>
      </c>
      <c r="BT12" s="692"/>
      <c r="BU12" s="692"/>
      <c r="BV12" s="692"/>
      <c r="BW12" s="692"/>
      <c r="BX12" s="692"/>
      <c r="BY12" s="692"/>
      <c r="BZ12" s="692"/>
      <c r="CA12" s="692"/>
      <c r="CB12" s="750"/>
      <c r="CD12" s="706" t="s">
        <v>252</v>
      </c>
      <c r="CE12" s="703"/>
      <c r="CF12" s="703"/>
      <c r="CG12" s="703"/>
      <c r="CH12" s="703"/>
      <c r="CI12" s="703"/>
      <c r="CJ12" s="703"/>
      <c r="CK12" s="703"/>
      <c r="CL12" s="703"/>
      <c r="CM12" s="703"/>
      <c r="CN12" s="703"/>
      <c r="CO12" s="703"/>
      <c r="CP12" s="703"/>
      <c r="CQ12" s="704"/>
      <c r="CR12" s="664">
        <v>1485031</v>
      </c>
      <c r="CS12" s="665"/>
      <c r="CT12" s="665"/>
      <c r="CU12" s="665"/>
      <c r="CV12" s="665"/>
      <c r="CW12" s="665"/>
      <c r="CX12" s="665"/>
      <c r="CY12" s="666"/>
      <c r="CZ12" s="691">
        <v>25.6</v>
      </c>
      <c r="DA12" s="691"/>
      <c r="DB12" s="691"/>
      <c r="DC12" s="691"/>
      <c r="DD12" s="670">
        <v>1184333</v>
      </c>
      <c r="DE12" s="665"/>
      <c r="DF12" s="665"/>
      <c r="DG12" s="665"/>
      <c r="DH12" s="665"/>
      <c r="DI12" s="665"/>
      <c r="DJ12" s="665"/>
      <c r="DK12" s="665"/>
      <c r="DL12" s="665"/>
      <c r="DM12" s="665"/>
      <c r="DN12" s="665"/>
      <c r="DO12" s="665"/>
      <c r="DP12" s="666"/>
      <c r="DQ12" s="670">
        <v>295483</v>
      </c>
      <c r="DR12" s="665"/>
      <c r="DS12" s="665"/>
      <c r="DT12" s="665"/>
      <c r="DU12" s="665"/>
      <c r="DV12" s="665"/>
      <c r="DW12" s="665"/>
      <c r="DX12" s="665"/>
      <c r="DY12" s="665"/>
      <c r="DZ12" s="665"/>
      <c r="EA12" s="665"/>
      <c r="EB12" s="665"/>
      <c r="EC12" s="705"/>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137</v>
      </c>
      <c r="S13" s="665"/>
      <c r="T13" s="665"/>
      <c r="U13" s="665"/>
      <c r="V13" s="665"/>
      <c r="W13" s="665"/>
      <c r="X13" s="665"/>
      <c r="Y13" s="666"/>
      <c r="Z13" s="691" t="s">
        <v>233</v>
      </c>
      <c r="AA13" s="691"/>
      <c r="AB13" s="691"/>
      <c r="AC13" s="691"/>
      <c r="AD13" s="692" t="s">
        <v>128</v>
      </c>
      <c r="AE13" s="692"/>
      <c r="AF13" s="692"/>
      <c r="AG13" s="692"/>
      <c r="AH13" s="692"/>
      <c r="AI13" s="692"/>
      <c r="AJ13" s="692"/>
      <c r="AK13" s="692"/>
      <c r="AL13" s="667" t="s">
        <v>128</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118154</v>
      </c>
      <c r="BH13" s="665"/>
      <c r="BI13" s="665"/>
      <c r="BJ13" s="665"/>
      <c r="BK13" s="665"/>
      <c r="BL13" s="665"/>
      <c r="BM13" s="665"/>
      <c r="BN13" s="666"/>
      <c r="BO13" s="691">
        <v>42.7</v>
      </c>
      <c r="BP13" s="691"/>
      <c r="BQ13" s="691"/>
      <c r="BR13" s="691"/>
      <c r="BS13" s="692" t="s">
        <v>137</v>
      </c>
      <c r="BT13" s="692"/>
      <c r="BU13" s="692"/>
      <c r="BV13" s="692"/>
      <c r="BW13" s="692"/>
      <c r="BX13" s="692"/>
      <c r="BY13" s="692"/>
      <c r="BZ13" s="692"/>
      <c r="CA13" s="692"/>
      <c r="CB13" s="750"/>
      <c r="CD13" s="706" t="s">
        <v>255</v>
      </c>
      <c r="CE13" s="703"/>
      <c r="CF13" s="703"/>
      <c r="CG13" s="703"/>
      <c r="CH13" s="703"/>
      <c r="CI13" s="703"/>
      <c r="CJ13" s="703"/>
      <c r="CK13" s="703"/>
      <c r="CL13" s="703"/>
      <c r="CM13" s="703"/>
      <c r="CN13" s="703"/>
      <c r="CO13" s="703"/>
      <c r="CP13" s="703"/>
      <c r="CQ13" s="704"/>
      <c r="CR13" s="664">
        <v>435232</v>
      </c>
      <c r="CS13" s="665"/>
      <c r="CT13" s="665"/>
      <c r="CU13" s="665"/>
      <c r="CV13" s="665"/>
      <c r="CW13" s="665"/>
      <c r="CX13" s="665"/>
      <c r="CY13" s="666"/>
      <c r="CZ13" s="691">
        <v>7.5</v>
      </c>
      <c r="DA13" s="691"/>
      <c r="DB13" s="691"/>
      <c r="DC13" s="691"/>
      <c r="DD13" s="670">
        <v>212971</v>
      </c>
      <c r="DE13" s="665"/>
      <c r="DF13" s="665"/>
      <c r="DG13" s="665"/>
      <c r="DH13" s="665"/>
      <c r="DI13" s="665"/>
      <c r="DJ13" s="665"/>
      <c r="DK13" s="665"/>
      <c r="DL13" s="665"/>
      <c r="DM13" s="665"/>
      <c r="DN13" s="665"/>
      <c r="DO13" s="665"/>
      <c r="DP13" s="666"/>
      <c r="DQ13" s="670">
        <v>232563</v>
      </c>
      <c r="DR13" s="665"/>
      <c r="DS13" s="665"/>
      <c r="DT13" s="665"/>
      <c r="DU13" s="665"/>
      <c r="DV13" s="665"/>
      <c r="DW13" s="665"/>
      <c r="DX13" s="665"/>
      <c r="DY13" s="665"/>
      <c r="DZ13" s="665"/>
      <c r="EA13" s="665"/>
      <c r="EB13" s="665"/>
      <c r="EC13" s="705"/>
    </row>
    <row r="14" spans="2:143" ht="11.25" customHeight="1" x14ac:dyDescent="0.15">
      <c r="B14" s="661" t="s">
        <v>256</v>
      </c>
      <c r="C14" s="662"/>
      <c r="D14" s="662"/>
      <c r="E14" s="662"/>
      <c r="F14" s="662"/>
      <c r="G14" s="662"/>
      <c r="H14" s="662"/>
      <c r="I14" s="662"/>
      <c r="J14" s="662"/>
      <c r="K14" s="662"/>
      <c r="L14" s="662"/>
      <c r="M14" s="662"/>
      <c r="N14" s="662"/>
      <c r="O14" s="662"/>
      <c r="P14" s="662"/>
      <c r="Q14" s="663"/>
      <c r="R14" s="664" t="s">
        <v>245</v>
      </c>
      <c r="S14" s="665"/>
      <c r="T14" s="665"/>
      <c r="U14" s="665"/>
      <c r="V14" s="665"/>
      <c r="W14" s="665"/>
      <c r="X14" s="665"/>
      <c r="Y14" s="666"/>
      <c r="Z14" s="691" t="s">
        <v>245</v>
      </c>
      <c r="AA14" s="691"/>
      <c r="AB14" s="691"/>
      <c r="AC14" s="691"/>
      <c r="AD14" s="692" t="s">
        <v>128</v>
      </c>
      <c r="AE14" s="692"/>
      <c r="AF14" s="692"/>
      <c r="AG14" s="692"/>
      <c r="AH14" s="692"/>
      <c r="AI14" s="692"/>
      <c r="AJ14" s="692"/>
      <c r="AK14" s="692"/>
      <c r="AL14" s="667" t="s">
        <v>128</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7131</v>
      </c>
      <c r="BH14" s="665"/>
      <c r="BI14" s="665"/>
      <c r="BJ14" s="665"/>
      <c r="BK14" s="665"/>
      <c r="BL14" s="665"/>
      <c r="BM14" s="665"/>
      <c r="BN14" s="666"/>
      <c r="BO14" s="691">
        <v>2.6</v>
      </c>
      <c r="BP14" s="691"/>
      <c r="BQ14" s="691"/>
      <c r="BR14" s="691"/>
      <c r="BS14" s="692" t="s">
        <v>128</v>
      </c>
      <c r="BT14" s="692"/>
      <c r="BU14" s="692"/>
      <c r="BV14" s="692"/>
      <c r="BW14" s="692"/>
      <c r="BX14" s="692"/>
      <c r="BY14" s="692"/>
      <c r="BZ14" s="692"/>
      <c r="CA14" s="692"/>
      <c r="CB14" s="750"/>
      <c r="CD14" s="706" t="s">
        <v>258</v>
      </c>
      <c r="CE14" s="703"/>
      <c r="CF14" s="703"/>
      <c r="CG14" s="703"/>
      <c r="CH14" s="703"/>
      <c r="CI14" s="703"/>
      <c r="CJ14" s="703"/>
      <c r="CK14" s="703"/>
      <c r="CL14" s="703"/>
      <c r="CM14" s="703"/>
      <c r="CN14" s="703"/>
      <c r="CO14" s="703"/>
      <c r="CP14" s="703"/>
      <c r="CQ14" s="704"/>
      <c r="CR14" s="664">
        <v>161057</v>
      </c>
      <c r="CS14" s="665"/>
      <c r="CT14" s="665"/>
      <c r="CU14" s="665"/>
      <c r="CV14" s="665"/>
      <c r="CW14" s="665"/>
      <c r="CX14" s="665"/>
      <c r="CY14" s="666"/>
      <c r="CZ14" s="691">
        <v>2.8</v>
      </c>
      <c r="DA14" s="691"/>
      <c r="DB14" s="691"/>
      <c r="DC14" s="691"/>
      <c r="DD14" s="670" t="s">
        <v>128</v>
      </c>
      <c r="DE14" s="665"/>
      <c r="DF14" s="665"/>
      <c r="DG14" s="665"/>
      <c r="DH14" s="665"/>
      <c r="DI14" s="665"/>
      <c r="DJ14" s="665"/>
      <c r="DK14" s="665"/>
      <c r="DL14" s="665"/>
      <c r="DM14" s="665"/>
      <c r="DN14" s="665"/>
      <c r="DO14" s="665"/>
      <c r="DP14" s="666"/>
      <c r="DQ14" s="670">
        <v>161057</v>
      </c>
      <c r="DR14" s="665"/>
      <c r="DS14" s="665"/>
      <c r="DT14" s="665"/>
      <c r="DU14" s="665"/>
      <c r="DV14" s="665"/>
      <c r="DW14" s="665"/>
      <c r="DX14" s="665"/>
      <c r="DY14" s="665"/>
      <c r="DZ14" s="665"/>
      <c r="EA14" s="665"/>
      <c r="EB14" s="665"/>
      <c r="EC14" s="705"/>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233</v>
      </c>
      <c r="AA15" s="691"/>
      <c r="AB15" s="691"/>
      <c r="AC15" s="691"/>
      <c r="AD15" s="692" t="s">
        <v>245</v>
      </c>
      <c r="AE15" s="692"/>
      <c r="AF15" s="692"/>
      <c r="AG15" s="692"/>
      <c r="AH15" s="692"/>
      <c r="AI15" s="692"/>
      <c r="AJ15" s="692"/>
      <c r="AK15" s="692"/>
      <c r="AL15" s="667" t="s">
        <v>137</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18011</v>
      </c>
      <c r="BH15" s="665"/>
      <c r="BI15" s="665"/>
      <c r="BJ15" s="665"/>
      <c r="BK15" s="665"/>
      <c r="BL15" s="665"/>
      <c r="BM15" s="665"/>
      <c r="BN15" s="666"/>
      <c r="BO15" s="691">
        <v>6.5</v>
      </c>
      <c r="BP15" s="691"/>
      <c r="BQ15" s="691"/>
      <c r="BR15" s="691"/>
      <c r="BS15" s="692" t="s">
        <v>128</v>
      </c>
      <c r="BT15" s="692"/>
      <c r="BU15" s="692"/>
      <c r="BV15" s="692"/>
      <c r="BW15" s="692"/>
      <c r="BX15" s="692"/>
      <c r="BY15" s="692"/>
      <c r="BZ15" s="692"/>
      <c r="CA15" s="692"/>
      <c r="CB15" s="750"/>
      <c r="CD15" s="706" t="s">
        <v>261</v>
      </c>
      <c r="CE15" s="703"/>
      <c r="CF15" s="703"/>
      <c r="CG15" s="703"/>
      <c r="CH15" s="703"/>
      <c r="CI15" s="703"/>
      <c r="CJ15" s="703"/>
      <c r="CK15" s="703"/>
      <c r="CL15" s="703"/>
      <c r="CM15" s="703"/>
      <c r="CN15" s="703"/>
      <c r="CO15" s="703"/>
      <c r="CP15" s="703"/>
      <c r="CQ15" s="704"/>
      <c r="CR15" s="664">
        <v>482959</v>
      </c>
      <c r="CS15" s="665"/>
      <c r="CT15" s="665"/>
      <c r="CU15" s="665"/>
      <c r="CV15" s="665"/>
      <c r="CW15" s="665"/>
      <c r="CX15" s="665"/>
      <c r="CY15" s="666"/>
      <c r="CZ15" s="691">
        <v>8.3000000000000007</v>
      </c>
      <c r="DA15" s="691"/>
      <c r="DB15" s="691"/>
      <c r="DC15" s="691"/>
      <c r="DD15" s="670">
        <v>27836</v>
      </c>
      <c r="DE15" s="665"/>
      <c r="DF15" s="665"/>
      <c r="DG15" s="665"/>
      <c r="DH15" s="665"/>
      <c r="DI15" s="665"/>
      <c r="DJ15" s="665"/>
      <c r="DK15" s="665"/>
      <c r="DL15" s="665"/>
      <c r="DM15" s="665"/>
      <c r="DN15" s="665"/>
      <c r="DO15" s="665"/>
      <c r="DP15" s="666"/>
      <c r="DQ15" s="670">
        <v>456145</v>
      </c>
      <c r="DR15" s="665"/>
      <c r="DS15" s="665"/>
      <c r="DT15" s="665"/>
      <c r="DU15" s="665"/>
      <c r="DV15" s="665"/>
      <c r="DW15" s="665"/>
      <c r="DX15" s="665"/>
      <c r="DY15" s="665"/>
      <c r="DZ15" s="665"/>
      <c r="EA15" s="665"/>
      <c r="EB15" s="665"/>
      <c r="EC15" s="705"/>
    </row>
    <row r="16" spans="2:143" ht="11.25" customHeight="1" x14ac:dyDescent="0.15">
      <c r="B16" s="661" t="s">
        <v>262</v>
      </c>
      <c r="C16" s="662"/>
      <c r="D16" s="662"/>
      <c r="E16" s="662"/>
      <c r="F16" s="662"/>
      <c r="G16" s="662"/>
      <c r="H16" s="662"/>
      <c r="I16" s="662"/>
      <c r="J16" s="662"/>
      <c r="K16" s="662"/>
      <c r="L16" s="662"/>
      <c r="M16" s="662"/>
      <c r="N16" s="662"/>
      <c r="O16" s="662"/>
      <c r="P16" s="662"/>
      <c r="Q16" s="663"/>
      <c r="R16" s="664">
        <v>4217</v>
      </c>
      <c r="S16" s="665"/>
      <c r="T16" s="665"/>
      <c r="U16" s="665"/>
      <c r="V16" s="665"/>
      <c r="W16" s="665"/>
      <c r="X16" s="665"/>
      <c r="Y16" s="666"/>
      <c r="Z16" s="691">
        <v>0.1</v>
      </c>
      <c r="AA16" s="691"/>
      <c r="AB16" s="691"/>
      <c r="AC16" s="691"/>
      <c r="AD16" s="692">
        <v>4217</v>
      </c>
      <c r="AE16" s="692"/>
      <c r="AF16" s="692"/>
      <c r="AG16" s="692"/>
      <c r="AH16" s="692"/>
      <c r="AI16" s="692"/>
      <c r="AJ16" s="692"/>
      <c r="AK16" s="692"/>
      <c r="AL16" s="667">
        <v>0.1</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v>312</v>
      </c>
      <c r="BH16" s="665"/>
      <c r="BI16" s="665"/>
      <c r="BJ16" s="665"/>
      <c r="BK16" s="665"/>
      <c r="BL16" s="665"/>
      <c r="BM16" s="665"/>
      <c r="BN16" s="666"/>
      <c r="BO16" s="691">
        <v>0.1</v>
      </c>
      <c r="BP16" s="691"/>
      <c r="BQ16" s="691"/>
      <c r="BR16" s="691"/>
      <c r="BS16" s="692">
        <v>53</v>
      </c>
      <c r="BT16" s="692"/>
      <c r="BU16" s="692"/>
      <c r="BV16" s="692"/>
      <c r="BW16" s="692"/>
      <c r="BX16" s="692"/>
      <c r="BY16" s="692"/>
      <c r="BZ16" s="692"/>
      <c r="CA16" s="692"/>
      <c r="CB16" s="750"/>
      <c r="CD16" s="706" t="s">
        <v>264</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137</v>
      </c>
      <c r="DA16" s="691"/>
      <c r="DB16" s="691"/>
      <c r="DC16" s="691"/>
      <c r="DD16" s="670" t="s">
        <v>137</v>
      </c>
      <c r="DE16" s="665"/>
      <c r="DF16" s="665"/>
      <c r="DG16" s="665"/>
      <c r="DH16" s="665"/>
      <c r="DI16" s="665"/>
      <c r="DJ16" s="665"/>
      <c r="DK16" s="665"/>
      <c r="DL16" s="665"/>
      <c r="DM16" s="665"/>
      <c r="DN16" s="665"/>
      <c r="DO16" s="665"/>
      <c r="DP16" s="666"/>
      <c r="DQ16" s="670" t="s">
        <v>245</v>
      </c>
      <c r="DR16" s="665"/>
      <c r="DS16" s="665"/>
      <c r="DT16" s="665"/>
      <c r="DU16" s="665"/>
      <c r="DV16" s="665"/>
      <c r="DW16" s="665"/>
      <c r="DX16" s="665"/>
      <c r="DY16" s="665"/>
      <c r="DZ16" s="665"/>
      <c r="EA16" s="665"/>
      <c r="EB16" s="665"/>
      <c r="EC16" s="705"/>
    </row>
    <row r="17" spans="2:133" ht="11.25" customHeight="1" x14ac:dyDescent="0.15">
      <c r="B17" s="661" t="s">
        <v>265</v>
      </c>
      <c r="C17" s="662"/>
      <c r="D17" s="662"/>
      <c r="E17" s="662"/>
      <c r="F17" s="662"/>
      <c r="G17" s="662"/>
      <c r="H17" s="662"/>
      <c r="I17" s="662"/>
      <c r="J17" s="662"/>
      <c r="K17" s="662"/>
      <c r="L17" s="662"/>
      <c r="M17" s="662"/>
      <c r="N17" s="662"/>
      <c r="O17" s="662"/>
      <c r="P17" s="662"/>
      <c r="Q17" s="663"/>
      <c r="R17" s="664">
        <v>3532</v>
      </c>
      <c r="S17" s="665"/>
      <c r="T17" s="665"/>
      <c r="U17" s="665"/>
      <c r="V17" s="665"/>
      <c r="W17" s="665"/>
      <c r="X17" s="665"/>
      <c r="Y17" s="666"/>
      <c r="Z17" s="691">
        <v>0.1</v>
      </c>
      <c r="AA17" s="691"/>
      <c r="AB17" s="691"/>
      <c r="AC17" s="691"/>
      <c r="AD17" s="692">
        <v>3532</v>
      </c>
      <c r="AE17" s="692"/>
      <c r="AF17" s="692"/>
      <c r="AG17" s="692"/>
      <c r="AH17" s="692"/>
      <c r="AI17" s="692"/>
      <c r="AJ17" s="692"/>
      <c r="AK17" s="692"/>
      <c r="AL17" s="667">
        <v>0.1</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233</v>
      </c>
      <c r="BH17" s="665"/>
      <c r="BI17" s="665"/>
      <c r="BJ17" s="665"/>
      <c r="BK17" s="665"/>
      <c r="BL17" s="665"/>
      <c r="BM17" s="665"/>
      <c r="BN17" s="666"/>
      <c r="BO17" s="691" t="s">
        <v>245</v>
      </c>
      <c r="BP17" s="691"/>
      <c r="BQ17" s="691"/>
      <c r="BR17" s="691"/>
      <c r="BS17" s="692" t="s">
        <v>128</v>
      </c>
      <c r="BT17" s="692"/>
      <c r="BU17" s="692"/>
      <c r="BV17" s="692"/>
      <c r="BW17" s="692"/>
      <c r="BX17" s="692"/>
      <c r="BY17" s="692"/>
      <c r="BZ17" s="692"/>
      <c r="CA17" s="692"/>
      <c r="CB17" s="750"/>
      <c r="CD17" s="706" t="s">
        <v>267</v>
      </c>
      <c r="CE17" s="703"/>
      <c r="CF17" s="703"/>
      <c r="CG17" s="703"/>
      <c r="CH17" s="703"/>
      <c r="CI17" s="703"/>
      <c r="CJ17" s="703"/>
      <c r="CK17" s="703"/>
      <c r="CL17" s="703"/>
      <c r="CM17" s="703"/>
      <c r="CN17" s="703"/>
      <c r="CO17" s="703"/>
      <c r="CP17" s="703"/>
      <c r="CQ17" s="704"/>
      <c r="CR17" s="664">
        <v>782703</v>
      </c>
      <c r="CS17" s="665"/>
      <c r="CT17" s="665"/>
      <c r="CU17" s="665"/>
      <c r="CV17" s="665"/>
      <c r="CW17" s="665"/>
      <c r="CX17" s="665"/>
      <c r="CY17" s="666"/>
      <c r="CZ17" s="691">
        <v>13.5</v>
      </c>
      <c r="DA17" s="691"/>
      <c r="DB17" s="691"/>
      <c r="DC17" s="691"/>
      <c r="DD17" s="670" t="s">
        <v>128</v>
      </c>
      <c r="DE17" s="665"/>
      <c r="DF17" s="665"/>
      <c r="DG17" s="665"/>
      <c r="DH17" s="665"/>
      <c r="DI17" s="665"/>
      <c r="DJ17" s="665"/>
      <c r="DK17" s="665"/>
      <c r="DL17" s="665"/>
      <c r="DM17" s="665"/>
      <c r="DN17" s="665"/>
      <c r="DO17" s="665"/>
      <c r="DP17" s="666"/>
      <c r="DQ17" s="670">
        <v>718196</v>
      </c>
      <c r="DR17" s="665"/>
      <c r="DS17" s="665"/>
      <c r="DT17" s="665"/>
      <c r="DU17" s="665"/>
      <c r="DV17" s="665"/>
      <c r="DW17" s="665"/>
      <c r="DX17" s="665"/>
      <c r="DY17" s="665"/>
      <c r="DZ17" s="665"/>
      <c r="EA17" s="665"/>
      <c r="EB17" s="665"/>
      <c r="EC17" s="705"/>
    </row>
    <row r="18" spans="2:133" ht="11.25" customHeight="1" x14ac:dyDescent="0.15">
      <c r="B18" s="661" t="s">
        <v>268</v>
      </c>
      <c r="C18" s="662"/>
      <c r="D18" s="662"/>
      <c r="E18" s="662"/>
      <c r="F18" s="662"/>
      <c r="G18" s="662"/>
      <c r="H18" s="662"/>
      <c r="I18" s="662"/>
      <c r="J18" s="662"/>
      <c r="K18" s="662"/>
      <c r="L18" s="662"/>
      <c r="M18" s="662"/>
      <c r="N18" s="662"/>
      <c r="O18" s="662"/>
      <c r="P18" s="662"/>
      <c r="Q18" s="663"/>
      <c r="R18" s="664">
        <v>4790</v>
      </c>
      <c r="S18" s="665"/>
      <c r="T18" s="665"/>
      <c r="U18" s="665"/>
      <c r="V18" s="665"/>
      <c r="W18" s="665"/>
      <c r="X18" s="665"/>
      <c r="Y18" s="666"/>
      <c r="Z18" s="691">
        <v>0.1</v>
      </c>
      <c r="AA18" s="691"/>
      <c r="AB18" s="691"/>
      <c r="AC18" s="691"/>
      <c r="AD18" s="692">
        <v>4790</v>
      </c>
      <c r="AE18" s="692"/>
      <c r="AF18" s="692"/>
      <c r="AG18" s="692"/>
      <c r="AH18" s="692"/>
      <c r="AI18" s="692"/>
      <c r="AJ18" s="692"/>
      <c r="AK18" s="692"/>
      <c r="AL18" s="667">
        <v>0.20000000298023224</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233</v>
      </c>
      <c r="BH18" s="665"/>
      <c r="BI18" s="665"/>
      <c r="BJ18" s="665"/>
      <c r="BK18" s="665"/>
      <c r="BL18" s="665"/>
      <c r="BM18" s="665"/>
      <c r="BN18" s="666"/>
      <c r="BO18" s="691" t="s">
        <v>245</v>
      </c>
      <c r="BP18" s="691"/>
      <c r="BQ18" s="691"/>
      <c r="BR18" s="691"/>
      <c r="BS18" s="692" t="s">
        <v>128</v>
      </c>
      <c r="BT18" s="692"/>
      <c r="BU18" s="692"/>
      <c r="BV18" s="692"/>
      <c r="BW18" s="692"/>
      <c r="BX18" s="692"/>
      <c r="BY18" s="692"/>
      <c r="BZ18" s="692"/>
      <c r="CA18" s="692"/>
      <c r="CB18" s="750"/>
      <c r="CD18" s="706" t="s">
        <v>270</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137</v>
      </c>
      <c r="DE18" s="665"/>
      <c r="DF18" s="665"/>
      <c r="DG18" s="665"/>
      <c r="DH18" s="665"/>
      <c r="DI18" s="665"/>
      <c r="DJ18" s="665"/>
      <c r="DK18" s="665"/>
      <c r="DL18" s="665"/>
      <c r="DM18" s="665"/>
      <c r="DN18" s="665"/>
      <c r="DO18" s="665"/>
      <c r="DP18" s="666"/>
      <c r="DQ18" s="670" t="s">
        <v>245</v>
      </c>
      <c r="DR18" s="665"/>
      <c r="DS18" s="665"/>
      <c r="DT18" s="665"/>
      <c r="DU18" s="665"/>
      <c r="DV18" s="665"/>
      <c r="DW18" s="665"/>
      <c r="DX18" s="665"/>
      <c r="DY18" s="665"/>
      <c r="DZ18" s="665"/>
      <c r="EA18" s="665"/>
      <c r="EB18" s="665"/>
      <c r="EC18" s="705"/>
    </row>
    <row r="19" spans="2:133" ht="11.25" customHeight="1" x14ac:dyDescent="0.15">
      <c r="B19" s="661" t="s">
        <v>271</v>
      </c>
      <c r="C19" s="662"/>
      <c r="D19" s="662"/>
      <c r="E19" s="662"/>
      <c r="F19" s="662"/>
      <c r="G19" s="662"/>
      <c r="H19" s="662"/>
      <c r="I19" s="662"/>
      <c r="J19" s="662"/>
      <c r="K19" s="662"/>
      <c r="L19" s="662"/>
      <c r="M19" s="662"/>
      <c r="N19" s="662"/>
      <c r="O19" s="662"/>
      <c r="P19" s="662"/>
      <c r="Q19" s="663"/>
      <c r="R19" s="664">
        <v>582</v>
      </c>
      <c r="S19" s="665"/>
      <c r="T19" s="665"/>
      <c r="U19" s="665"/>
      <c r="V19" s="665"/>
      <c r="W19" s="665"/>
      <c r="X19" s="665"/>
      <c r="Y19" s="666"/>
      <c r="Z19" s="691">
        <v>0</v>
      </c>
      <c r="AA19" s="691"/>
      <c r="AB19" s="691"/>
      <c r="AC19" s="691"/>
      <c r="AD19" s="692">
        <v>582</v>
      </c>
      <c r="AE19" s="692"/>
      <c r="AF19" s="692"/>
      <c r="AG19" s="692"/>
      <c r="AH19" s="692"/>
      <c r="AI19" s="692"/>
      <c r="AJ19" s="692"/>
      <c r="AK19" s="692"/>
      <c r="AL19" s="667">
        <v>0</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137</v>
      </c>
      <c r="BP19" s="691"/>
      <c r="BQ19" s="691"/>
      <c r="BR19" s="691"/>
      <c r="BS19" s="692" t="s">
        <v>128</v>
      </c>
      <c r="BT19" s="692"/>
      <c r="BU19" s="692"/>
      <c r="BV19" s="692"/>
      <c r="BW19" s="692"/>
      <c r="BX19" s="692"/>
      <c r="BY19" s="692"/>
      <c r="BZ19" s="692"/>
      <c r="CA19" s="692"/>
      <c r="CB19" s="750"/>
      <c r="CD19" s="706" t="s">
        <v>273</v>
      </c>
      <c r="CE19" s="703"/>
      <c r="CF19" s="703"/>
      <c r="CG19" s="703"/>
      <c r="CH19" s="703"/>
      <c r="CI19" s="703"/>
      <c r="CJ19" s="703"/>
      <c r="CK19" s="703"/>
      <c r="CL19" s="703"/>
      <c r="CM19" s="703"/>
      <c r="CN19" s="703"/>
      <c r="CO19" s="703"/>
      <c r="CP19" s="703"/>
      <c r="CQ19" s="704"/>
      <c r="CR19" s="664" t="s">
        <v>137</v>
      </c>
      <c r="CS19" s="665"/>
      <c r="CT19" s="665"/>
      <c r="CU19" s="665"/>
      <c r="CV19" s="665"/>
      <c r="CW19" s="665"/>
      <c r="CX19" s="665"/>
      <c r="CY19" s="666"/>
      <c r="CZ19" s="691" t="s">
        <v>233</v>
      </c>
      <c r="DA19" s="691"/>
      <c r="DB19" s="691"/>
      <c r="DC19" s="691"/>
      <c r="DD19" s="670" t="s">
        <v>245</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15">
      <c r="B20" s="661" t="s">
        <v>274</v>
      </c>
      <c r="C20" s="662"/>
      <c r="D20" s="662"/>
      <c r="E20" s="662"/>
      <c r="F20" s="662"/>
      <c r="G20" s="662"/>
      <c r="H20" s="662"/>
      <c r="I20" s="662"/>
      <c r="J20" s="662"/>
      <c r="K20" s="662"/>
      <c r="L20" s="662"/>
      <c r="M20" s="662"/>
      <c r="N20" s="662"/>
      <c r="O20" s="662"/>
      <c r="P20" s="662"/>
      <c r="Q20" s="663"/>
      <c r="R20" s="664">
        <v>1172</v>
      </c>
      <c r="S20" s="665"/>
      <c r="T20" s="665"/>
      <c r="U20" s="665"/>
      <c r="V20" s="665"/>
      <c r="W20" s="665"/>
      <c r="X20" s="665"/>
      <c r="Y20" s="666"/>
      <c r="Z20" s="691">
        <v>0</v>
      </c>
      <c r="AA20" s="691"/>
      <c r="AB20" s="691"/>
      <c r="AC20" s="691"/>
      <c r="AD20" s="692">
        <v>1172</v>
      </c>
      <c r="AE20" s="692"/>
      <c r="AF20" s="692"/>
      <c r="AG20" s="692"/>
      <c r="AH20" s="692"/>
      <c r="AI20" s="692"/>
      <c r="AJ20" s="692"/>
      <c r="AK20" s="692"/>
      <c r="AL20" s="667">
        <v>0</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t="s">
        <v>233</v>
      </c>
      <c r="BH20" s="665"/>
      <c r="BI20" s="665"/>
      <c r="BJ20" s="665"/>
      <c r="BK20" s="665"/>
      <c r="BL20" s="665"/>
      <c r="BM20" s="665"/>
      <c r="BN20" s="666"/>
      <c r="BO20" s="691" t="s">
        <v>245</v>
      </c>
      <c r="BP20" s="691"/>
      <c r="BQ20" s="691"/>
      <c r="BR20" s="691"/>
      <c r="BS20" s="692" t="s">
        <v>245</v>
      </c>
      <c r="BT20" s="692"/>
      <c r="BU20" s="692"/>
      <c r="BV20" s="692"/>
      <c r="BW20" s="692"/>
      <c r="BX20" s="692"/>
      <c r="BY20" s="692"/>
      <c r="BZ20" s="692"/>
      <c r="CA20" s="692"/>
      <c r="CB20" s="750"/>
      <c r="CD20" s="706" t="s">
        <v>276</v>
      </c>
      <c r="CE20" s="703"/>
      <c r="CF20" s="703"/>
      <c r="CG20" s="703"/>
      <c r="CH20" s="703"/>
      <c r="CI20" s="703"/>
      <c r="CJ20" s="703"/>
      <c r="CK20" s="703"/>
      <c r="CL20" s="703"/>
      <c r="CM20" s="703"/>
      <c r="CN20" s="703"/>
      <c r="CO20" s="703"/>
      <c r="CP20" s="703"/>
      <c r="CQ20" s="704"/>
      <c r="CR20" s="664">
        <v>5807843</v>
      </c>
      <c r="CS20" s="665"/>
      <c r="CT20" s="665"/>
      <c r="CU20" s="665"/>
      <c r="CV20" s="665"/>
      <c r="CW20" s="665"/>
      <c r="CX20" s="665"/>
      <c r="CY20" s="666"/>
      <c r="CZ20" s="691">
        <v>100</v>
      </c>
      <c r="DA20" s="691"/>
      <c r="DB20" s="691"/>
      <c r="DC20" s="691"/>
      <c r="DD20" s="670">
        <v>1742305</v>
      </c>
      <c r="DE20" s="665"/>
      <c r="DF20" s="665"/>
      <c r="DG20" s="665"/>
      <c r="DH20" s="665"/>
      <c r="DI20" s="665"/>
      <c r="DJ20" s="665"/>
      <c r="DK20" s="665"/>
      <c r="DL20" s="665"/>
      <c r="DM20" s="665"/>
      <c r="DN20" s="665"/>
      <c r="DO20" s="665"/>
      <c r="DP20" s="666"/>
      <c r="DQ20" s="670">
        <v>3371969</v>
      </c>
      <c r="DR20" s="665"/>
      <c r="DS20" s="665"/>
      <c r="DT20" s="665"/>
      <c r="DU20" s="665"/>
      <c r="DV20" s="665"/>
      <c r="DW20" s="665"/>
      <c r="DX20" s="665"/>
      <c r="DY20" s="665"/>
      <c r="DZ20" s="665"/>
      <c r="EA20" s="665"/>
      <c r="EB20" s="665"/>
      <c r="EC20" s="705"/>
    </row>
    <row r="21" spans="2:133" ht="11.25" customHeight="1" x14ac:dyDescent="0.15">
      <c r="B21" s="661" t="s">
        <v>277</v>
      </c>
      <c r="C21" s="662"/>
      <c r="D21" s="662"/>
      <c r="E21" s="662"/>
      <c r="F21" s="662"/>
      <c r="G21" s="662"/>
      <c r="H21" s="662"/>
      <c r="I21" s="662"/>
      <c r="J21" s="662"/>
      <c r="K21" s="662"/>
      <c r="L21" s="662"/>
      <c r="M21" s="662"/>
      <c r="N21" s="662"/>
      <c r="O21" s="662"/>
      <c r="P21" s="662"/>
      <c r="Q21" s="663"/>
      <c r="R21" s="664">
        <v>143</v>
      </c>
      <c r="S21" s="665"/>
      <c r="T21" s="665"/>
      <c r="U21" s="665"/>
      <c r="V21" s="665"/>
      <c r="W21" s="665"/>
      <c r="X21" s="665"/>
      <c r="Y21" s="666"/>
      <c r="Z21" s="691">
        <v>0</v>
      </c>
      <c r="AA21" s="691"/>
      <c r="AB21" s="691"/>
      <c r="AC21" s="691"/>
      <c r="AD21" s="692">
        <v>143</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t="s">
        <v>245</v>
      </c>
      <c r="BH21" s="665"/>
      <c r="BI21" s="665"/>
      <c r="BJ21" s="665"/>
      <c r="BK21" s="665"/>
      <c r="BL21" s="665"/>
      <c r="BM21" s="665"/>
      <c r="BN21" s="666"/>
      <c r="BO21" s="691" t="s">
        <v>245</v>
      </c>
      <c r="BP21" s="691"/>
      <c r="BQ21" s="691"/>
      <c r="BR21" s="691"/>
      <c r="BS21" s="692" t="s">
        <v>233</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2893</v>
      </c>
      <c r="S22" s="665"/>
      <c r="T22" s="665"/>
      <c r="U22" s="665"/>
      <c r="V22" s="665"/>
      <c r="W22" s="665"/>
      <c r="X22" s="665"/>
      <c r="Y22" s="666"/>
      <c r="Z22" s="691">
        <v>0</v>
      </c>
      <c r="AA22" s="691"/>
      <c r="AB22" s="691"/>
      <c r="AC22" s="691"/>
      <c r="AD22" s="692">
        <v>2893</v>
      </c>
      <c r="AE22" s="692"/>
      <c r="AF22" s="692"/>
      <c r="AG22" s="692"/>
      <c r="AH22" s="692"/>
      <c r="AI22" s="692"/>
      <c r="AJ22" s="692"/>
      <c r="AK22" s="692"/>
      <c r="AL22" s="667">
        <v>0.10000000149011612</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2732682</v>
      </c>
      <c r="S23" s="665"/>
      <c r="T23" s="665"/>
      <c r="U23" s="665"/>
      <c r="V23" s="665"/>
      <c r="W23" s="665"/>
      <c r="X23" s="665"/>
      <c r="Y23" s="666"/>
      <c r="Z23" s="691">
        <v>46.1</v>
      </c>
      <c r="AA23" s="691"/>
      <c r="AB23" s="691"/>
      <c r="AC23" s="691"/>
      <c r="AD23" s="692">
        <v>2502194</v>
      </c>
      <c r="AE23" s="692"/>
      <c r="AF23" s="692"/>
      <c r="AG23" s="692"/>
      <c r="AH23" s="692"/>
      <c r="AI23" s="692"/>
      <c r="AJ23" s="692"/>
      <c r="AK23" s="692"/>
      <c r="AL23" s="667">
        <v>84.4</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245</v>
      </c>
      <c r="BP23" s="691"/>
      <c r="BQ23" s="691"/>
      <c r="BR23" s="691"/>
      <c r="BS23" s="692" t="s">
        <v>137</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2502194</v>
      </c>
      <c r="S24" s="665"/>
      <c r="T24" s="665"/>
      <c r="U24" s="665"/>
      <c r="V24" s="665"/>
      <c r="W24" s="665"/>
      <c r="X24" s="665"/>
      <c r="Y24" s="666"/>
      <c r="Z24" s="691">
        <v>42.2</v>
      </c>
      <c r="AA24" s="691"/>
      <c r="AB24" s="691"/>
      <c r="AC24" s="691"/>
      <c r="AD24" s="692">
        <v>2502194</v>
      </c>
      <c r="AE24" s="692"/>
      <c r="AF24" s="692"/>
      <c r="AG24" s="692"/>
      <c r="AH24" s="692"/>
      <c r="AI24" s="692"/>
      <c r="AJ24" s="692"/>
      <c r="AK24" s="692"/>
      <c r="AL24" s="667">
        <v>84.4</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137</v>
      </c>
      <c r="BH24" s="665"/>
      <c r="BI24" s="665"/>
      <c r="BJ24" s="665"/>
      <c r="BK24" s="665"/>
      <c r="BL24" s="665"/>
      <c r="BM24" s="665"/>
      <c r="BN24" s="666"/>
      <c r="BO24" s="691" t="s">
        <v>137</v>
      </c>
      <c r="BP24" s="691"/>
      <c r="BQ24" s="691"/>
      <c r="BR24" s="691"/>
      <c r="BS24" s="692" t="s">
        <v>245</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1810670</v>
      </c>
      <c r="CS24" s="718"/>
      <c r="CT24" s="718"/>
      <c r="CU24" s="718"/>
      <c r="CV24" s="718"/>
      <c r="CW24" s="718"/>
      <c r="CX24" s="718"/>
      <c r="CY24" s="761"/>
      <c r="CZ24" s="762">
        <v>31.2</v>
      </c>
      <c r="DA24" s="735"/>
      <c r="DB24" s="735"/>
      <c r="DC24" s="765"/>
      <c r="DD24" s="760">
        <v>1479736</v>
      </c>
      <c r="DE24" s="718"/>
      <c r="DF24" s="718"/>
      <c r="DG24" s="718"/>
      <c r="DH24" s="718"/>
      <c r="DI24" s="718"/>
      <c r="DJ24" s="718"/>
      <c r="DK24" s="761"/>
      <c r="DL24" s="760">
        <v>1390153</v>
      </c>
      <c r="DM24" s="718"/>
      <c r="DN24" s="718"/>
      <c r="DO24" s="718"/>
      <c r="DP24" s="718"/>
      <c r="DQ24" s="718"/>
      <c r="DR24" s="718"/>
      <c r="DS24" s="718"/>
      <c r="DT24" s="718"/>
      <c r="DU24" s="718"/>
      <c r="DV24" s="761"/>
      <c r="DW24" s="762">
        <v>45.6</v>
      </c>
      <c r="DX24" s="735"/>
      <c r="DY24" s="735"/>
      <c r="DZ24" s="735"/>
      <c r="EA24" s="735"/>
      <c r="EB24" s="735"/>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230488</v>
      </c>
      <c r="S25" s="665"/>
      <c r="T25" s="665"/>
      <c r="U25" s="665"/>
      <c r="V25" s="665"/>
      <c r="W25" s="665"/>
      <c r="X25" s="665"/>
      <c r="Y25" s="666"/>
      <c r="Z25" s="691">
        <v>3.9</v>
      </c>
      <c r="AA25" s="691"/>
      <c r="AB25" s="691"/>
      <c r="AC25" s="691"/>
      <c r="AD25" s="692" t="s">
        <v>245</v>
      </c>
      <c r="AE25" s="692"/>
      <c r="AF25" s="692"/>
      <c r="AG25" s="692"/>
      <c r="AH25" s="692"/>
      <c r="AI25" s="692"/>
      <c r="AJ25" s="692"/>
      <c r="AK25" s="692"/>
      <c r="AL25" s="667" t="s">
        <v>128</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245</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294</v>
      </c>
      <c r="CE25" s="703"/>
      <c r="CF25" s="703"/>
      <c r="CG25" s="703"/>
      <c r="CH25" s="703"/>
      <c r="CI25" s="703"/>
      <c r="CJ25" s="703"/>
      <c r="CK25" s="703"/>
      <c r="CL25" s="703"/>
      <c r="CM25" s="703"/>
      <c r="CN25" s="703"/>
      <c r="CO25" s="703"/>
      <c r="CP25" s="703"/>
      <c r="CQ25" s="704"/>
      <c r="CR25" s="664">
        <v>814238</v>
      </c>
      <c r="CS25" s="675"/>
      <c r="CT25" s="675"/>
      <c r="CU25" s="675"/>
      <c r="CV25" s="675"/>
      <c r="CW25" s="675"/>
      <c r="CX25" s="675"/>
      <c r="CY25" s="676"/>
      <c r="CZ25" s="667">
        <v>14</v>
      </c>
      <c r="DA25" s="677"/>
      <c r="DB25" s="677"/>
      <c r="DC25" s="678"/>
      <c r="DD25" s="670">
        <v>698373</v>
      </c>
      <c r="DE25" s="675"/>
      <c r="DF25" s="675"/>
      <c r="DG25" s="675"/>
      <c r="DH25" s="675"/>
      <c r="DI25" s="675"/>
      <c r="DJ25" s="675"/>
      <c r="DK25" s="676"/>
      <c r="DL25" s="670">
        <v>610674</v>
      </c>
      <c r="DM25" s="675"/>
      <c r="DN25" s="675"/>
      <c r="DO25" s="675"/>
      <c r="DP25" s="675"/>
      <c r="DQ25" s="675"/>
      <c r="DR25" s="675"/>
      <c r="DS25" s="675"/>
      <c r="DT25" s="675"/>
      <c r="DU25" s="675"/>
      <c r="DV25" s="676"/>
      <c r="DW25" s="667">
        <v>20</v>
      </c>
      <c r="DX25" s="677"/>
      <c r="DY25" s="677"/>
      <c r="DZ25" s="677"/>
      <c r="EA25" s="677"/>
      <c r="EB25" s="677"/>
      <c r="EC25" s="698"/>
    </row>
    <row r="26" spans="2:133" ht="11.25" customHeight="1" x14ac:dyDescent="0.15">
      <c r="B26" s="661" t="s">
        <v>295</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245</v>
      </c>
      <c r="AA26" s="691"/>
      <c r="AB26" s="691"/>
      <c r="AC26" s="691"/>
      <c r="AD26" s="692" t="s">
        <v>128</v>
      </c>
      <c r="AE26" s="692"/>
      <c r="AF26" s="692"/>
      <c r="AG26" s="692"/>
      <c r="AH26" s="692"/>
      <c r="AI26" s="692"/>
      <c r="AJ26" s="692"/>
      <c r="AK26" s="692"/>
      <c r="AL26" s="667" t="s">
        <v>128</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137</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297</v>
      </c>
      <c r="CE26" s="703"/>
      <c r="CF26" s="703"/>
      <c r="CG26" s="703"/>
      <c r="CH26" s="703"/>
      <c r="CI26" s="703"/>
      <c r="CJ26" s="703"/>
      <c r="CK26" s="703"/>
      <c r="CL26" s="703"/>
      <c r="CM26" s="703"/>
      <c r="CN26" s="703"/>
      <c r="CO26" s="703"/>
      <c r="CP26" s="703"/>
      <c r="CQ26" s="704"/>
      <c r="CR26" s="664">
        <v>465864</v>
      </c>
      <c r="CS26" s="665"/>
      <c r="CT26" s="665"/>
      <c r="CU26" s="665"/>
      <c r="CV26" s="665"/>
      <c r="CW26" s="665"/>
      <c r="CX26" s="665"/>
      <c r="CY26" s="666"/>
      <c r="CZ26" s="667">
        <v>8</v>
      </c>
      <c r="DA26" s="677"/>
      <c r="DB26" s="677"/>
      <c r="DC26" s="678"/>
      <c r="DD26" s="670">
        <v>418913</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298</v>
      </c>
      <c r="C27" s="662"/>
      <c r="D27" s="662"/>
      <c r="E27" s="662"/>
      <c r="F27" s="662"/>
      <c r="G27" s="662"/>
      <c r="H27" s="662"/>
      <c r="I27" s="662"/>
      <c r="J27" s="662"/>
      <c r="K27" s="662"/>
      <c r="L27" s="662"/>
      <c r="M27" s="662"/>
      <c r="N27" s="662"/>
      <c r="O27" s="662"/>
      <c r="P27" s="662"/>
      <c r="Q27" s="663"/>
      <c r="R27" s="664">
        <v>3162523</v>
      </c>
      <c r="S27" s="665"/>
      <c r="T27" s="665"/>
      <c r="U27" s="665"/>
      <c r="V27" s="665"/>
      <c r="W27" s="665"/>
      <c r="X27" s="665"/>
      <c r="Y27" s="666"/>
      <c r="Z27" s="691">
        <v>53.4</v>
      </c>
      <c r="AA27" s="691"/>
      <c r="AB27" s="691"/>
      <c r="AC27" s="691"/>
      <c r="AD27" s="692">
        <v>2932035</v>
      </c>
      <c r="AE27" s="692"/>
      <c r="AF27" s="692"/>
      <c r="AG27" s="692"/>
      <c r="AH27" s="692"/>
      <c r="AI27" s="692"/>
      <c r="AJ27" s="692"/>
      <c r="AK27" s="692"/>
      <c r="AL27" s="667">
        <v>98.900001525878906</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276725</v>
      </c>
      <c r="BH27" s="665"/>
      <c r="BI27" s="665"/>
      <c r="BJ27" s="665"/>
      <c r="BK27" s="665"/>
      <c r="BL27" s="665"/>
      <c r="BM27" s="665"/>
      <c r="BN27" s="666"/>
      <c r="BO27" s="691">
        <v>100</v>
      </c>
      <c r="BP27" s="691"/>
      <c r="BQ27" s="691"/>
      <c r="BR27" s="691"/>
      <c r="BS27" s="692">
        <v>2089</v>
      </c>
      <c r="BT27" s="692"/>
      <c r="BU27" s="692"/>
      <c r="BV27" s="692"/>
      <c r="BW27" s="692"/>
      <c r="BX27" s="692"/>
      <c r="BY27" s="692"/>
      <c r="BZ27" s="692"/>
      <c r="CA27" s="692"/>
      <c r="CB27" s="750"/>
      <c r="CD27" s="706" t="s">
        <v>300</v>
      </c>
      <c r="CE27" s="703"/>
      <c r="CF27" s="703"/>
      <c r="CG27" s="703"/>
      <c r="CH27" s="703"/>
      <c r="CI27" s="703"/>
      <c r="CJ27" s="703"/>
      <c r="CK27" s="703"/>
      <c r="CL27" s="703"/>
      <c r="CM27" s="703"/>
      <c r="CN27" s="703"/>
      <c r="CO27" s="703"/>
      <c r="CP27" s="703"/>
      <c r="CQ27" s="704"/>
      <c r="CR27" s="664">
        <v>213729</v>
      </c>
      <c r="CS27" s="675"/>
      <c r="CT27" s="675"/>
      <c r="CU27" s="675"/>
      <c r="CV27" s="675"/>
      <c r="CW27" s="675"/>
      <c r="CX27" s="675"/>
      <c r="CY27" s="676"/>
      <c r="CZ27" s="667">
        <v>3.7</v>
      </c>
      <c r="DA27" s="677"/>
      <c r="DB27" s="677"/>
      <c r="DC27" s="678"/>
      <c r="DD27" s="670">
        <v>63167</v>
      </c>
      <c r="DE27" s="675"/>
      <c r="DF27" s="675"/>
      <c r="DG27" s="675"/>
      <c r="DH27" s="675"/>
      <c r="DI27" s="675"/>
      <c r="DJ27" s="675"/>
      <c r="DK27" s="676"/>
      <c r="DL27" s="670">
        <v>61283</v>
      </c>
      <c r="DM27" s="675"/>
      <c r="DN27" s="675"/>
      <c r="DO27" s="675"/>
      <c r="DP27" s="675"/>
      <c r="DQ27" s="675"/>
      <c r="DR27" s="675"/>
      <c r="DS27" s="675"/>
      <c r="DT27" s="675"/>
      <c r="DU27" s="675"/>
      <c r="DV27" s="676"/>
      <c r="DW27" s="667">
        <v>2</v>
      </c>
      <c r="DX27" s="677"/>
      <c r="DY27" s="677"/>
      <c r="DZ27" s="677"/>
      <c r="EA27" s="677"/>
      <c r="EB27" s="677"/>
      <c r="EC27" s="698"/>
    </row>
    <row r="28" spans="2:133" ht="11.25" customHeight="1" x14ac:dyDescent="0.15">
      <c r="B28" s="661" t="s">
        <v>301</v>
      </c>
      <c r="C28" s="662"/>
      <c r="D28" s="662"/>
      <c r="E28" s="662"/>
      <c r="F28" s="662"/>
      <c r="G28" s="662"/>
      <c r="H28" s="662"/>
      <c r="I28" s="662"/>
      <c r="J28" s="662"/>
      <c r="K28" s="662"/>
      <c r="L28" s="662"/>
      <c r="M28" s="662"/>
      <c r="N28" s="662"/>
      <c r="O28" s="662"/>
      <c r="P28" s="662"/>
      <c r="Q28" s="663"/>
      <c r="R28" s="664">
        <v>486</v>
      </c>
      <c r="S28" s="665"/>
      <c r="T28" s="665"/>
      <c r="U28" s="665"/>
      <c r="V28" s="665"/>
      <c r="W28" s="665"/>
      <c r="X28" s="665"/>
      <c r="Y28" s="666"/>
      <c r="Z28" s="691">
        <v>0</v>
      </c>
      <c r="AA28" s="691"/>
      <c r="AB28" s="691"/>
      <c r="AC28" s="691"/>
      <c r="AD28" s="692">
        <v>486</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782703</v>
      </c>
      <c r="CS28" s="665"/>
      <c r="CT28" s="665"/>
      <c r="CU28" s="665"/>
      <c r="CV28" s="665"/>
      <c r="CW28" s="665"/>
      <c r="CX28" s="665"/>
      <c r="CY28" s="666"/>
      <c r="CZ28" s="667">
        <v>13.5</v>
      </c>
      <c r="DA28" s="677"/>
      <c r="DB28" s="677"/>
      <c r="DC28" s="678"/>
      <c r="DD28" s="670">
        <v>718196</v>
      </c>
      <c r="DE28" s="665"/>
      <c r="DF28" s="665"/>
      <c r="DG28" s="665"/>
      <c r="DH28" s="665"/>
      <c r="DI28" s="665"/>
      <c r="DJ28" s="665"/>
      <c r="DK28" s="666"/>
      <c r="DL28" s="670">
        <v>718196</v>
      </c>
      <c r="DM28" s="665"/>
      <c r="DN28" s="665"/>
      <c r="DO28" s="665"/>
      <c r="DP28" s="665"/>
      <c r="DQ28" s="665"/>
      <c r="DR28" s="665"/>
      <c r="DS28" s="665"/>
      <c r="DT28" s="665"/>
      <c r="DU28" s="665"/>
      <c r="DV28" s="666"/>
      <c r="DW28" s="667">
        <v>23.5</v>
      </c>
      <c r="DX28" s="677"/>
      <c r="DY28" s="677"/>
      <c r="DZ28" s="677"/>
      <c r="EA28" s="677"/>
      <c r="EB28" s="677"/>
      <c r="EC28" s="698"/>
    </row>
    <row r="29" spans="2:133" ht="11.25" customHeight="1" x14ac:dyDescent="0.15">
      <c r="B29" s="661" t="s">
        <v>303</v>
      </c>
      <c r="C29" s="662"/>
      <c r="D29" s="662"/>
      <c r="E29" s="662"/>
      <c r="F29" s="662"/>
      <c r="G29" s="662"/>
      <c r="H29" s="662"/>
      <c r="I29" s="662"/>
      <c r="J29" s="662"/>
      <c r="K29" s="662"/>
      <c r="L29" s="662"/>
      <c r="M29" s="662"/>
      <c r="N29" s="662"/>
      <c r="O29" s="662"/>
      <c r="P29" s="662"/>
      <c r="Q29" s="663"/>
      <c r="R29" s="664">
        <v>22450</v>
      </c>
      <c r="S29" s="665"/>
      <c r="T29" s="665"/>
      <c r="U29" s="665"/>
      <c r="V29" s="665"/>
      <c r="W29" s="665"/>
      <c r="X29" s="665"/>
      <c r="Y29" s="666"/>
      <c r="Z29" s="691">
        <v>0.4</v>
      </c>
      <c r="AA29" s="691"/>
      <c r="AB29" s="691"/>
      <c r="AC29" s="691"/>
      <c r="AD29" s="692" t="s">
        <v>128</v>
      </c>
      <c r="AE29" s="692"/>
      <c r="AF29" s="692"/>
      <c r="AG29" s="692"/>
      <c r="AH29" s="692"/>
      <c r="AI29" s="692"/>
      <c r="AJ29" s="692"/>
      <c r="AK29" s="692"/>
      <c r="AL29" s="667" t="s">
        <v>245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706" t="s">
        <v>305</v>
      </c>
      <c r="CG29" s="703"/>
      <c r="CH29" s="703"/>
      <c r="CI29" s="703"/>
      <c r="CJ29" s="703"/>
      <c r="CK29" s="703"/>
      <c r="CL29" s="703"/>
      <c r="CM29" s="703"/>
      <c r="CN29" s="703"/>
      <c r="CO29" s="703"/>
      <c r="CP29" s="703"/>
      <c r="CQ29" s="704"/>
      <c r="CR29" s="664">
        <v>782678</v>
      </c>
      <c r="CS29" s="675"/>
      <c r="CT29" s="675"/>
      <c r="CU29" s="675"/>
      <c r="CV29" s="675"/>
      <c r="CW29" s="675"/>
      <c r="CX29" s="675"/>
      <c r="CY29" s="676"/>
      <c r="CZ29" s="667">
        <v>13.5</v>
      </c>
      <c r="DA29" s="677"/>
      <c r="DB29" s="677"/>
      <c r="DC29" s="678"/>
      <c r="DD29" s="670">
        <v>718171</v>
      </c>
      <c r="DE29" s="675"/>
      <c r="DF29" s="675"/>
      <c r="DG29" s="675"/>
      <c r="DH29" s="675"/>
      <c r="DI29" s="675"/>
      <c r="DJ29" s="675"/>
      <c r="DK29" s="676"/>
      <c r="DL29" s="670">
        <v>718171</v>
      </c>
      <c r="DM29" s="675"/>
      <c r="DN29" s="675"/>
      <c r="DO29" s="675"/>
      <c r="DP29" s="675"/>
      <c r="DQ29" s="675"/>
      <c r="DR29" s="675"/>
      <c r="DS29" s="675"/>
      <c r="DT29" s="675"/>
      <c r="DU29" s="675"/>
      <c r="DV29" s="676"/>
      <c r="DW29" s="667">
        <v>23.5</v>
      </c>
      <c r="DX29" s="677"/>
      <c r="DY29" s="677"/>
      <c r="DZ29" s="677"/>
      <c r="EA29" s="677"/>
      <c r="EB29" s="677"/>
      <c r="EC29" s="698"/>
    </row>
    <row r="30" spans="2:133" ht="11.25" customHeight="1" x14ac:dyDescent="0.15">
      <c r="B30" s="661" t="s">
        <v>306</v>
      </c>
      <c r="C30" s="662"/>
      <c r="D30" s="662"/>
      <c r="E30" s="662"/>
      <c r="F30" s="662"/>
      <c r="G30" s="662"/>
      <c r="H30" s="662"/>
      <c r="I30" s="662"/>
      <c r="J30" s="662"/>
      <c r="K30" s="662"/>
      <c r="L30" s="662"/>
      <c r="M30" s="662"/>
      <c r="N30" s="662"/>
      <c r="O30" s="662"/>
      <c r="P30" s="662"/>
      <c r="Q30" s="663"/>
      <c r="R30" s="664">
        <v>111181</v>
      </c>
      <c r="S30" s="665"/>
      <c r="T30" s="665"/>
      <c r="U30" s="665"/>
      <c r="V30" s="665"/>
      <c r="W30" s="665"/>
      <c r="X30" s="665"/>
      <c r="Y30" s="666"/>
      <c r="Z30" s="691">
        <v>1.9</v>
      </c>
      <c r="AA30" s="691"/>
      <c r="AB30" s="691"/>
      <c r="AC30" s="691"/>
      <c r="AD30" s="692">
        <v>1209</v>
      </c>
      <c r="AE30" s="692"/>
      <c r="AF30" s="692"/>
      <c r="AG30" s="692"/>
      <c r="AH30" s="692"/>
      <c r="AI30" s="692"/>
      <c r="AJ30" s="692"/>
      <c r="AK30" s="692"/>
      <c r="AL30" s="667">
        <v>0</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307</v>
      </c>
      <c r="BH30" s="748"/>
      <c r="BI30" s="748"/>
      <c r="BJ30" s="748"/>
      <c r="BK30" s="748"/>
      <c r="BL30" s="748"/>
      <c r="BM30" s="748"/>
      <c r="BN30" s="748"/>
      <c r="BO30" s="748"/>
      <c r="BP30" s="748"/>
      <c r="BQ30" s="749"/>
      <c r="BR30" s="723" t="s">
        <v>308</v>
      </c>
      <c r="BS30" s="748"/>
      <c r="BT30" s="748"/>
      <c r="BU30" s="748"/>
      <c r="BV30" s="748"/>
      <c r="BW30" s="748"/>
      <c r="BX30" s="748"/>
      <c r="BY30" s="748"/>
      <c r="BZ30" s="748"/>
      <c r="CA30" s="748"/>
      <c r="CB30" s="749"/>
      <c r="CD30" s="753"/>
      <c r="CE30" s="754"/>
      <c r="CF30" s="706" t="s">
        <v>309</v>
      </c>
      <c r="CG30" s="703"/>
      <c r="CH30" s="703"/>
      <c r="CI30" s="703"/>
      <c r="CJ30" s="703"/>
      <c r="CK30" s="703"/>
      <c r="CL30" s="703"/>
      <c r="CM30" s="703"/>
      <c r="CN30" s="703"/>
      <c r="CO30" s="703"/>
      <c r="CP30" s="703"/>
      <c r="CQ30" s="704"/>
      <c r="CR30" s="664">
        <v>763172</v>
      </c>
      <c r="CS30" s="665"/>
      <c r="CT30" s="665"/>
      <c r="CU30" s="665"/>
      <c r="CV30" s="665"/>
      <c r="CW30" s="665"/>
      <c r="CX30" s="665"/>
      <c r="CY30" s="666"/>
      <c r="CZ30" s="667">
        <v>13.1</v>
      </c>
      <c r="DA30" s="677"/>
      <c r="DB30" s="677"/>
      <c r="DC30" s="678"/>
      <c r="DD30" s="670">
        <v>704221</v>
      </c>
      <c r="DE30" s="665"/>
      <c r="DF30" s="665"/>
      <c r="DG30" s="665"/>
      <c r="DH30" s="665"/>
      <c r="DI30" s="665"/>
      <c r="DJ30" s="665"/>
      <c r="DK30" s="666"/>
      <c r="DL30" s="670">
        <v>704221</v>
      </c>
      <c r="DM30" s="665"/>
      <c r="DN30" s="665"/>
      <c r="DO30" s="665"/>
      <c r="DP30" s="665"/>
      <c r="DQ30" s="665"/>
      <c r="DR30" s="665"/>
      <c r="DS30" s="665"/>
      <c r="DT30" s="665"/>
      <c r="DU30" s="665"/>
      <c r="DV30" s="666"/>
      <c r="DW30" s="667">
        <v>23.1</v>
      </c>
      <c r="DX30" s="677"/>
      <c r="DY30" s="677"/>
      <c r="DZ30" s="677"/>
      <c r="EA30" s="677"/>
      <c r="EB30" s="677"/>
      <c r="EC30" s="698"/>
    </row>
    <row r="31" spans="2:133" ht="11.25" customHeight="1" x14ac:dyDescent="0.15">
      <c r="B31" s="661" t="s">
        <v>310</v>
      </c>
      <c r="C31" s="662"/>
      <c r="D31" s="662"/>
      <c r="E31" s="662"/>
      <c r="F31" s="662"/>
      <c r="G31" s="662"/>
      <c r="H31" s="662"/>
      <c r="I31" s="662"/>
      <c r="J31" s="662"/>
      <c r="K31" s="662"/>
      <c r="L31" s="662"/>
      <c r="M31" s="662"/>
      <c r="N31" s="662"/>
      <c r="O31" s="662"/>
      <c r="P31" s="662"/>
      <c r="Q31" s="663"/>
      <c r="R31" s="664">
        <v>3191</v>
      </c>
      <c r="S31" s="665"/>
      <c r="T31" s="665"/>
      <c r="U31" s="665"/>
      <c r="V31" s="665"/>
      <c r="W31" s="665"/>
      <c r="X31" s="665"/>
      <c r="Y31" s="666"/>
      <c r="Z31" s="691">
        <v>0.1</v>
      </c>
      <c r="AA31" s="691"/>
      <c r="AB31" s="691"/>
      <c r="AC31" s="691"/>
      <c r="AD31" s="692" t="s">
        <v>128</v>
      </c>
      <c r="AE31" s="692"/>
      <c r="AF31" s="692"/>
      <c r="AG31" s="692"/>
      <c r="AH31" s="692"/>
      <c r="AI31" s="692"/>
      <c r="AJ31" s="692"/>
      <c r="AK31" s="692"/>
      <c r="AL31" s="667" t="s">
        <v>137</v>
      </c>
      <c r="AM31" s="668"/>
      <c r="AN31" s="668"/>
      <c r="AO31" s="693"/>
      <c r="AP31" s="737" t="s">
        <v>311</v>
      </c>
      <c r="AQ31" s="738"/>
      <c r="AR31" s="738"/>
      <c r="AS31" s="738"/>
      <c r="AT31" s="743" t="s">
        <v>312</v>
      </c>
      <c r="AU31" s="213"/>
      <c r="AV31" s="213"/>
      <c r="AW31" s="213"/>
      <c r="AX31" s="730" t="s">
        <v>186</v>
      </c>
      <c r="AY31" s="731"/>
      <c r="AZ31" s="731"/>
      <c r="BA31" s="731"/>
      <c r="BB31" s="731"/>
      <c r="BC31" s="731"/>
      <c r="BD31" s="731"/>
      <c r="BE31" s="731"/>
      <c r="BF31" s="732"/>
      <c r="BG31" s="733">
        <v>99.7</v>
      </c>
      <c r="BH31" s="734"/>
      <c r="BI31" s="734"/>
      <c r="BJ31" s="734"/>
      <c r="BK31" s="734"/>
      <c r="BL31" s="734"/>
      <c r="BM31" s="735">
        <v>99.4</v>
      </c>
      <c r="BN31" s="734"/>
      <c r="BO31" s="734"/>
      <c r="BP31" s="734"/>
      <c r="BQ31" s="736"/>
      <c r="BR31" s="733">
        <v>99.7</v>
      </c>
      <c r="BS31" s="734"/>
      <c r="BT31" s="734"/>
      <c r="BU31" s="734"/>
      <c r="BV31" s="734"/>
      <c r="BW31" s="734"/>
      <c r="BX31" s="735">
        <v>99.1</v>
      </c>
      <c r="BY31" s="734"/>
      <c r="BZ31" s="734"/>
      <c r="CA31" s="734"/>
      <c r="CB31" s="736"/>
      <c r="CD31" s="753"/>
      <c r="CE31" s="754"/>
      <c r="CF31" s="706" t="s">
        <v>313</v>
      </c>
      <c r="CG31" s="703"/>
      <c r="CH31" s="703"/>
      <c r="CI31" s="703"/>
      <c r="CJ31" s="703"/>
      <c r="CK31" s="703"/>
      <c r="CL31" s="703"/>
      <c r="CM31" s="703"/>
      <c r="CN31" s="703"/>
      <c r="CO31" s="703"/>
      <c r="CP31" s="703"/>
      <c r="CQ31" s="704"/>
      <c r="CR31" s="664">
        <v>19506</v>
      </c>
      <c r="CS31" s="675"/>
      <c r="CT31" s="675"/>
      <c r="CU31" s="675"/>
      <c r="CV31" s="675"/>
      <c r="CW31" s="675"/>
      <c r="CX31" s="675"/>
      <c r="CY31" s="676"/>
      <c r="CZ31" s="667">
        <v>0.3</v>
      </c>
      <c r="DA31" s="677"/>
      <c r="DB31" s="677"/>
      <c r="DC31" s="678"/>
      <c r="DD31" s="670">
        <v>13950</v>
      </c>
      <c r="DE31" s="675"/>
      <c r="DF31" s="675"/>
      <c r="DG31" s="675"/>
      <c r="DH31" s="675"/>
      <c r="DI31" s="675"/>
      <c r="DJ31" s="675"/>
      <c r="DK31" s="676"/>
      <c r="DL31" s="670">
        <v>13950</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314</v>
      </c>
      <c r="C32" s="662"/>
      <c r="D32" s="662"/>
      <c r="E32" s="662"/>
      <c r="F32" s="662"/>
      <c r="G32" s="662"/>
      <c r="H32" s="662"/>
      <c r="I32" s="662"/>
      <c r="J32" s="662"/>
      <c r="K32" s="662"/>
      <c r="L32" s="662"/>
      <c r="M32" s="662"/>
      <c r="N32" s="662"/>
      <c r="O32" s="662"/>
      <c r="P32" s="662"/>
      <c r="Q32" s="663"/>
      <c r="R32" s="664">
        <v>887152</v>
      </c>
      <c r="S32" s="665"/>
      <c r="T32" s="665"/>
      <c r="U32" s="665"/>
      <c r="V32" s="665"/>
      <c r="W32" s="665"/>
      <c r="X32" s="665"/>
      <c r="Y32" s="666"/>
      <c r="Z32" s="691">
        <v>15</v>
      </c>
      <c r="AA32" s="691"/>
      <c r="AB32" s="691"/>
      <c r="AC32" s="691"/>
      <c r="AD32" s="692" t="s">
        <v>128</v>
      </c>
      <c r="AE32" s="692"/>
      <c r="AF32" s="692"/>
      <c r="AG32" s="692"/>
      <c r="AH32" s="692"/>
      <c r="AI32" s="692"/>
      <c r="AJ32" s="692"/>
      <c r="AK32" s="692"/>
      <c r="AL32" s="667" t="s">
        <v>233</v>
      </c>
      <c r="AM32" s="668"/>
      <c r="AN32" s="668"/>
      <c r="AO32" s="693"/>
      <c r="AP32" s="739"/>
      <c r="AQ32" s="740"/>
      <c r="AR32" s="740"/>
      <c r="AS32" s="740"/>
      <c r="AT32" s="744"/>
      <c r="AU32" s="212" t="s">
        <v>315</v>
      </c>
      <c r="AV32" s="212"/>
      <c r="AW32" s="212"/>
      <c r="AX32" s="661" t="s">
        <v>316</v>
      </c>
      <c r="AY32" s="662"/>
      <c r="AZ32" s="662"/>
      <c r="BA32" s="662"/>
      <c r="BB32" s="662"/>
      <c r="BC32" s="662"/>
      <c r="BD32" s="662"/>
      <c r="BE32" s="662"/>
      <c r="BF32" s="663"/>
      <c r="BG32" s="746">
        <v>99.7</v>
      </c>
      <c r="BH32" s="675"/>
      <c r="BI32" s="675"/>
      <c r="BJ32" s="675"/>
      <c r="BK32" s="675"/>
      <c r="BL32" s="675"/>
      <c r="BM32" s="668">
        <v>99.3</v>
      </c>
      <c r="BN32" s="747"/>
      <c r="BO32" s="747"/>
      <c r="BP32" s="747"/>
      <c r="BQ32" s="702"/>
      <c r="BR32" s="746">
        <v>99.8</v>
      </c>
      <c r="BS32" s="675"/>
      <c r="BT32" s="675"/>
      <c r="BU32" s="675"/>
      <c r="BV32" s="675"/>
      <c r="BW32" s="675"/>
      <c r="BX32" s="668">
        <v>99.2</v>
      </c>
      <c r="BY32" s="747"/>
      <c r="BZ32" s="747"/>
      <c r="CA32" s="747"/>
      <c r="CB32" s="702"/>
      <c r="CD32" s="755"/>
      <c r="CE32" s="756"/>
      <c r="CF32" s="706" t="s">
        <v>317</v>
      </c>
      <c r="CG32" s="703"/>
      <c r="CH32" s="703"/>
      <c r="CI32" s="703"/>
      <c r="CJ32" s="703"/>
      <c r="CK32" s="703"/>
      <c r="CL32" s="703"/>
      <c r="CM32" s="703"/>
      <c r="CN32" s="703"/>
      <c r="CO32" s="703"/>
      <c r="CP32" s="703"/>
      <c r="CQ32" s="704"/>
      <c r="CR32" s="664">
        <v>25</v>
      </c>
      <c r="CS32" s="665"/>
      <c r="CT32" s="665"/>
      <c r="CU32" s="665"/>
      <c r="CV32" s="665"/>
      <c r="CW32" s="665"/>
      <c r="CX32" s="665"/>
      <c r="CY32" s="666"/>
      <c r="CZ32" s="667">
        <v>0</v>
      </c>
      <c r="DA32" s="677"/>
      <c r="DB32" s="677"/>
      <c r="DC32" s="678"/>
      <c r="DD32" s="670">
        <v>25</v>
      </c>
      <c r="DE32" s="665"/>
      <c r="DF32" s="665"/>
      <c r="DG32" s="665"/>
      <c r="DH32" s="665"/>
      <c r="DI32" s="665"/>
      <c r="DJ32" s="665"/>
      <c r="DK32" s="666"/>
      <c r="DL32" s="670">
        <v>25</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318</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245</v>
      </c>
      <c r="AE33" s="692"/>
      <c r="AF33" s="692"/>
      <c r="AG33" s="692"/>
      <c r="AH33" s="692"/>
      <c r="AI33" s="692"/>
      <c r="AJ33" s="692"/>
      <c r="AK33" s="692"/>
      <c r="AL33" s="667" t="s">
        <v>245</v>
      </c>
      <c r="AM33" s="668"/>
      <c r="AN33" s="668"/>
      <c r="AO33" s="693"/>
      <c r="AP33" s="741"/>
      <c r="AQ33" s="742"/>
      <c r="AR33" s="742"/>
      <c r="AS33" s="742"/>
      <c r="AT33" s="745"/>
      <c r="AU33" s="214"/>
      <c r="AV33" s="214"/>
      <c r="AW33" s="214"/>
      <c r="AX33" s="641" t="s">
        <v>319</v>
      </c>
      <c r="AY33" s="642"/>
      <c r="AZ33" s="642"/>
      <c r="BA33" s="642"/>
      <c r="BB33" s="642"/>
      <c r="BC33" s="642"/>
      <c r="BD33" s="642"/>
      <c r="BE33" s="642"/>
      <c r="BF33" s="643"/>
      <c r="BG33" s="726">
        <v>99.7</v>
      </c>
      <c r="BH33" s="645"/>
      <c r="BI33" s="645"/>
      <c r="BJ33" s="645"/>
      <c r="BK33" s="645"/>
      <c r="BL33" s="645"/>
      <c r="BM33" s="683">
        <v>99.4</v>
      </c>
      <c r="BN33" s="645"/>
      <c r="BO33" s="645"/>
      <c r="BP33" s="645"/>
      <c r="BQ33" s="694"/>
      <c r="BR33" s="726">
        <v>99.6</v>
      </c>
      <c r="BS33" s="645"/>
      <c r="BT33" s="645"/>
      <c r="BU33" s="645"/>
      <c r="BV33" s="645"/>
      <c r="BW33" s="645"/>
      <c r="BX33" s="683">
        <v>99</v>
      </c>
      <c r="BY33" s="645"/>
      <c r="BZ33" s="645"/>
      <c r="CA33" s="645"/>
      <c r="CB33" s="694"/>
      <c r="CD33" s="706" t="s">
        <v>320</v>
      </c>
      <c r="CE33" s="703"/>
      <c r="CF33" s="703"/>
      <c r="CG33" s="703"/>
      <c r="CH33" s="703"/>
      <c r="CI33" s="703"/>
      <c r="CJ33" s="703"/>
      <c r="CK33" s="703"/>
      <c r="CL33" s="703"/>
      <c r="CM33" s="703"/>
      <c r="CN33" s="703"/>
      <c r="CO33" s="703"/>
      <c r="CP33" s="703"/>
      <c r="CQ33" s="704"/>
      <c r="CR33" s="664">
        <v>2254868</v>
      </c>
      <c r="CS33" s="675"/>
      <c r="CT33" s="675"/>
      <c r="CU33" s="675"/>
      <c r="CV33" s="675"/>
      <c r="CW33" s="675"/>
      <c r="CX33" s="675"/>
      <c r="CY33" s="676"/>
      <c r="CZ33" s="667">
        <v>38.799999999999997</v>
      </c>
      <c r="DA33" s="677"/>
      <c r="DB33" s="677"/>
      <c r="DC33" s="678"/>
      <c r="DD33" s="670">
        <v>1590263</v>
      </c>
      <c r="DE33" s="675"/>
      <c r="DF33" s="675"/>
      <c r="DG33" s="675"/>
      <c r="DH33" s="675"/>
      <c r="DI33" s="675"/>
      <c r="DJ33" s="675"/>
      <c r="DK33" s="676"/>
      <c r="DL33" s="670">
        <v>1276001</v>
      </c>
      <c r="DM33" s="675"/>
      <c r="DN33" s="675"/>
      <c r="DO33" s="675"/>
      <c r="DP33" s="675"/>
      <c r="DQ33" s="675"/>
      <c r="DR33" s="675"/>
      <c r="DS33" s="675"/>
      <c r="DT33" s="675"/>
      <c r="DU33" s="675"/>
      <c r="DV33" s="676"/>
      <c r="DW33" s="667">
        <v>41.8</v>
      </c>
      <c r="DX33" s="677"/>
      <c r="DY33" s="677"/>
      <c r="DZ33" s="677"/>
      <c r="EA33" s="677"/>
      <c r="EB33" s="677"/>
      <c r="EC33" s="698"/>
    </row>
    <row r="34" spans="2:133" ht="11.25" customHeight="1" x14ac:dyDescent="0.15">
      <c r="B34" s="661" t="s">
        <v>321</v>
      </c>
      <c r="C34" s="662"/>
      <c r="D34" s="662"/>
      <c r="E34" s="662"/>
      <c r="F34" s="662"/>
      <c r="G34" s="662"/>
      <c r="H34" s="662"/>
      <c r="I34" s="662"/>
      <c r="J34" s="662"/>
      <c r="K34" s="662"/>
      <c r="L34" s="662"/>
      <c r="M34" s="662"/>
      <c r="N34" s="662"/>
      <c r="O34" s="662"/>
      <c r="P34" s="662"/>
      <c r="Q34" s="663"/>
      <c r="R34" s="664">
        <v>186989</v>
      </c>
      <c r="S34" s="665"/>
      <c r="T34" s="665"/>
      <c r="U34" s="665"/>
      <c r="V34" s="665"/>
      <c r="W34" s="665"/>
      <c r="X34" s="665"/>
      <c r="Y34" s="666"/>
      <c r="Z34" s="691">
        <v>3.2</v>
      </c>
      <c r="AA34" s="691"/>
      <c r="AB34" s="691"/>
      <c r="AC34" s="691"/>
      <c r="AD34" s="692" t="s">
        <v>128</v>
      </c>
      <c r="AE34" s="692"/>
      <c r="AF34" s="692"/>
      <c r="AG34" s="692"/>
      <c r="AH34" s="692"/>
      <c r="AI34" s="692"/>
      <c r="AJ34" s="692"/>
      <c r="AK34" s="692"/>
      <c r="AL34" s="667" t="s">
        <v>128</v>
      </c>
      <c r="AM34" s="668"/>
      <c r="AN34" s="668"/>
      <c r="AO34" s="693"/>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706" t="s">
        <v>322</v>
      </c>
      <c r="CE34" s="703"/>
      <c r="CF34" s="703"/>
      <c r="CG34" s="703"/>
      <c r="CH34" s="703"/>
      <c r="CI34" s="703"/>
      <c r="CJ34" s="703"/>
      <c r="CK34" s="703"/>
      <c r="CL34" s="703"/>
      <c r="CM34" s="703"/>
      <c r="CN34" s="703"/>
      <c r="CO34" s="703"/>
      <c r="CP34" s="703"/>
      <c r="CQ34" s="704"/>
      <c r="CR34" s="664">
        <v>745033</v>
      </c>
      <c r="CS34" s="665"/>
      <c r="CT34" s="665"/>
      <c r="CU34" s="665"/>
      <c r="CV34" s="665"/>
      <c r="CW34" s="665"/>
      <c r="CX34" s="665"/>
      <c r="CY34" s="666"/>
      <c r="CZ34" s="667">
        <v>12.8</v>
      </c>
      <c r="DA34" s="677"/>
      <c r="DB34" s="677"/>
      <c r="DC34" s="678"/>
      <c r="DD34" s="670">
        <v>554952</v>
      </c>
      <c r="DE34" s="665"/>
      <c r="DF34" s="665"/>
      <c r="DG34" s="665"/>
      <c r="DH34" s="665"/>
      <c r="DI34" s="665"/>
      <c r="DJ34" s="665"/>
      <c r="DK34" s="666"/>
      <c r="DL34" s="670">
        <v>516590</v>
      </c>
      <c r="DM34" s="665"/>
      <c r="DN34" s="665"/>
      <c r="DO34" s="665"/>
      <c r="DP34" s="665"/>
      <c r="DQ34" s="665"/>
      <c r="DR34" s="665"/>
      <c r="DS34" s="665"/>
      <c r="DT34" s="665"/>
      <c r="DU34" s="665"/>
      <c r="DV34" s="666"/>
      <c r="DW34" s="667">
        <v>16.899999999999999</v>
      </c>
      <c r="DX34" s="677"/>
      <c r="DY34" s="677"/>
      <c r="DZ34" s="677"/>
      <c r="EA34" s="677"/>
      <c r="EB34" s="677"/>
      <c r="EC34" s="698"/>
    </row>
    <row r="35" spans="2:133" ht="11.25" customHeight="1" x14ac:dyDescent="0.15">
      <c r="B35" s="661" t="s">
        <v>323</v>
      </c>
      <c r="C35" s="662"/>
      <c r="D35" s="662"/>
      <c r="E35" s="662"/>
      <c r="F35" s="662"/>
      <c r="G35" s="662"/>
      <c r="H35" s="662"/>
      <c r="I35" s="662"/>
      <c r="J35" s="662"/>
      <c r="K35" s="662"/>
      <c r="L35" s="662"/>
      <c r="M35" s="662"/>
      <c r="N35" s="662"/>
      <c r="O35" s="662"/>
      <c r="P35" s="662"/>
      <c r="Q35" s="663"/>
      <c r="R35" s="664">
        <v>61868</v>
      </c>
      <c r="S35" s="665"/>
      <c r="T35" s="665"/>
      <c r="U35" s="665"/>
      <c r="V35" s="665"/>
      <c r="W35" s="665"/>
      <c r="X35" s="665"/>
      <c r="Y35" s="666"/>
      <c r="Z35" s="691">
        <v>1</v>
      </c>
      <c r="AA35" s="691"/>
      <c r="AB35" s="691"/>
      <c r="AC35" s="691"/>
      <c r="AD35" s="692">
        <v>29821</v>
      </c>
      <c r="AE35" s="692"/>
      <c r="AF35" s="692"/>
      <c r="AG35" s="692"/>
      <c r="AH35" s="692"/>
      <c r="AI35" s="692"/>
      <c r="AJ35" s="692"/>
      <c r="AK35" s="692"/>
      <c r="AL35" s="667">
        <v>1</v>
      </c>
      <c r="AM35" s="668"/>
      <c r="AN35" s="668"/>
      <c r="AO35" s="693"/>
      <c r="AP35" s="217"/>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158766</v>
      </c>
      <c r="CS35" s="675"/>
      <c r="CT35" s="675"/>
      <c r="CU35" s="675"/>
      <c r="CV35" s="675"/>
      <c r="CW35" s="675"/>
      <c r="CX35" s="675"/>
      <c r="CY35" s="676"/>
      <c r="CZ35" s="667">
        <v>2.7</v>
      </c>
      <c r="DA35" s="677"/>
      <c r="DB35" s="677"/>
      <c r="DC35" s="678"/>
      <c r="DD35" s="670">
        <v>142157</v>
      </c>
      <c r="DE35" s="675"/>
      <c r="DF35" s="675"/>
      <c r="DG35" s="675"/>
      <c r="DH35" s="675"/>
      <c r="DI35" s="675"/>
      <c r="DJ35" s="675"/>
      <c r="DK35" s="676"/>
      <c r="DL35" s="670">
        <v>106423</v>
      </c>
      <c r="DM35" s="675"/>
      <c r="DN35" s="675"/>
      <c r="DO35" s="675"/>
      <c r="DP35" s="675"/>
      <c r="DQ35" s="675"/>
      <c r="DR35" s="675"/>
      <c r="DS35" s="675"/>
      <c r="DT35" s="675"/>
      <c r="DU35" s="675"/>
      <c r="DV35" s="676"/>
      <c r="DW35" s="667">
        <v>3.5</v>
      </c>
      <c r="DX35" s="677"/>
      <c r="DY35" s="677"/>
      <c r="DZ35" s="677"/>
      <c r="EA35" s="677"/>
      <c r="EB35" s="677"/>
      <c r="EC35" s="698"/>
    </row>
    <row r="36" spans="2:133" ht="11.25" customHeight="1" x14ac:dyDescent="0.15">
      <c r="B36" s="661" t="s">
        <v>327</v>
      </c>
      <c r="C36" s="662"/>
      <c r="D36" s="662"/>
      <c r="E36" s="662"/>
      <c r="F36" s="662"/>
      <c r="G36" s="662"/>
      <c r="H36" s="662"/>
      <c r="I36" s="662"/>
      <c r="J36" s="662"/>
      <c r="K36" s="662"/>
      <c r="L36" s="662"/>
      <c r="M36" s="662"/>
      <c r="N36" s="662"/>
      <c r="O36" s="662"/>
      <c r="P36" s="662"/>
      <c r="Q36" s="663"/>
      <c r="R36" s="664">
        <v>71524</v>
      </c>
      <c r="S36" s="665"/>
      <c r="T36" s="665"/>
      <c r="U36" s="665"/>
      <c r="V36" s="665"/>
      <c r="W36" s="665"/>
      <c r="X36" s="665"/>
      <c r="Y36" s="666"/>
      <c r="Z36" s="691">
        <v>1.2</v>
      </c>
      <c r="AA36" s="691"/>
      <c r="AB36" s="691"/>
      <c r="AC36" s="691"/>
      <c r="AD36" s="692" t="s">
        <v>128</v>
      </c>
      <c r="AE36" s="692"/>
      <c r="AF36" s="692"/>
      <c r="AG36" s="692"/>
      <c r="AH36" s="692"/>
      <c r="AI36" s="692"/>
      <c r="AJ36" s="692"/>
      <c r="AK36" s="692"/>
      <c r="AL36" s="667" t="s">
        <v>137</v>
      </c>
      <c r="AM36" s="668"/>
      <c r="AN36" s="668"/>
      <c r="AO36" s="693"/>
      <c r="AP36" s="217"/>
      <c r="AQ36" s="714" t="s">
        <v>328</v>
      </c>
      <c r="AR36" s="715"/>
      <c r="AS36" s="715"/>
      <c r="AT36" s="715"/>
      <c r="AU36" s="715"/>
      <c r="AV36" s="715"/>
      <c r="AW36" s="715"/>
      <c r="AX36" s="715"/>
      <c r="AY36" s="716"/>
      <c r="AZ36" s="717">
        <v>285349</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6758</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818774</v>
      </c>
      <c r="CS36" s="665"/>
      <c r="CT36" s="665"/>
      <c r="CU36" s="665"/>
      <c r="CV36" s="665"/>
      <c r="CW36" s="665"/>
      <c r="CX36" s="665"/>
      <c r="CY36" s="666"/>
      <c r="CZ36" s="667">
        <v>14.1</v>
      </c>
      <c r="DA36" s="677"/>
      <c r="DB36" s="677"/>
      <c r="DC36" s="678"/>
      <c r="DD36" s="670">
        <v>449634</v>
      </c>
      <c r="DE36" s="665"/>
      <c r="DF36" s="665"/>
      <c r="DG36" s="665"/>
      <c r="DH36" s="665"/>
      <c r="DI36" s="665"/>
      <c r="DJ36" s="665"/>
      <c r="DK36" s="666"/>
      <c r="DL36" s="670">
        <v>418558</v>
      </c>
      <c r="DM36" s="665"/>
      <c r="DN36" s="665"/>
      <c r="DO36" s="665"/>
      <c r="DP36" s="665"/>
      <c r="DQ36" s="665"/>
      <c r="DR36" s="665"/>
      <c r="DS36" s="665"/>
      <c r="DT36" s="665"/>
      <c r="DU36" s="665"/>
      <c r="DV36" s="666"/>
      <c r="DW36" s="667">
        <v>13.7</v>
      </c>
      <c r="DX36" s="677"/>
      <c r="DY36" s="677"/>
      <c r="DZ36" s="677"/>
      <c r="EA36" s="677"/>
      <c r="EB36" s="677"/>
      <c r="EC36" s="698"/>
    </row>
    <row r="37" spans="2:133" ht="11.25" customHeight="1" x14ac:dyDescent="0.15">
      <c r="B37" s="661" t="s">
        <v>331</v>
      </c>
      <c r="C37" s="662"/>
      <c r="D37" s="662"/>
      <c r="E37" s="662"/>
      <c r="F37" s="662"/>
      <c r="G37" s="662"/>
      <c r="H37" s="662"/>
      <c r="I37" s="662"/>
      <c r="J37" s="662"/>
      <c r="K37" s="662"/>
      <c r="L37" s="662"/>
      <c r="M37" s="662"/>
      <c r="N37" s="662"/>
      <c r="O37" s="662"/>
      <c r="P37" s="662"/>
      <c r="Q37" s="663"/>
      <c r="R37" s="664">
        <v>9000</v>
      </c>
      <c r="S37" s="665"/>
      <c r="T37" s="665"/>
      <c r="U37" s="665"/>
      <c r="V37" s="665"/>
      <c r="W37" s="665"/>
      <c r="X37" s="665"/>
      <c r="Y37" s="666"/>
      <c r="Z37" s="691">
        <v>0.2</v>
      </c>
      <c r="AA37" s="691"/>
      <c r="AB37" s="691"/>
      <c r="AC37" s="691"/>
      <c r="AD37" s="692" t="s">
        <v>128</v>
      </c>
      <c r="AE37" s="692"/>
      <c r="AF37" s="692"/>
      <c r="AG37" s="692"/>
      <c r="AH37" s="692"/>
      <c r="AI37" s="692"/>
      <c r="AJ37" s="692"/>
      <c r="AK37" s="692"/>
      <c r="AL37" s="667" t="s">
        <v>128</v>
      </c>
      <c r="AM37" s="668"/>
      <c r="AN37" s="668"/>
      <c r="AO37" s="693"/>
      <c r="AQ37" s="699" t="s">
        <v>332</v>
      </c>
      <c r="AR37" s="700"/>
      <c r="AS37" s="700"/>
      <c r="AT37" s="700"/>
      <c r="AU37" s="700"/>
      <c r="AV37" s="700"/>
      <c r="AW37" s="700"/>
      <c r="AX37" s="700"/>
      <c r="AY37" s="701"/>
      <c r="AZ37" s="664">
        <v>85477</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2368</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230478</v>
      </c>
      <c r="CS37" s="675"/>
      <c r="CT37" s="675"/>
      <c r="CU37" s="675"/>
      <c r="CV37" s="675"/>
      <c r="CW37" s="675"/>
      <c r="CX37" s="675"/>
      <c r="CY37" s="676"/>
      <c r="CZ37" s="667">
        <v>4</v>
      </c>
      <c r="DA37" s="677"/>
      <c r="DB37" s="677"/>
      <c r="DC37" s="678"/>
      <c r="DD37" s="670">
        <v>229993</v>
      </c>
      <c r="DE37" s="675"/>
      <c r="DF37" s="675"/>
      <c r="DG37" s="675"/>
      <c r="DH37" s="675"/>
      <c r="DI37" s="675"/>
      <c r="DJ37" s="675"/>
      <c r="DK37" s="676"/>
      <c r="DL37" s="670">
        <v>202422</v>
      </c>
      <c r="DM37" s="675"/>
      <c r="DN37" s="675"/>
      <c r="DO37" s="675"/>
      <c r="DP37" s="675"/>
      <c r="DQ37" s="675"/>
      <c r="DR37" s="675"/>
      <c r="DS37" s="675"/>
      <c r="DT37" s="675"/>
      <c r="DU37" s="675"/>
      <c r="DV37" s="676"/>
      <c r="DW37" s="667">
        <v>6.6</v>
      </c>
      <c r="DX37" s="677"/>
      <c r="DY37" s="677"/>
      <c r="DZ37" s="677"/>
      <c r="EA37" s="677"/>
      <c r="EB37" s="677"/>
      <c r="EC37" s="698"/>
    </row>
    <row r="38" spans="2:133" ht="11.25" customHeight="1" x14ac:dyDescent="0.15">
      <c r="B38" s="661" t="s">
        <v>335</v>
      </c>
      <c r="C38" s="662"/>
      <c r="D38" s="662"/>
      <c r="E38" s="662"/>
      <c r="F38" s="662"/>
      <c r="G38" s="662"/>
      <c r="H38" s="662"/>
      <c r="I38" s="662"/>
      <c r="J38" s="662"/>
      <c r="K38" s="662"/>
      <c r="L38" s="662"/>
      <c r="M38" s="662"/>
      <c r="N38" s="662"/>
      <c r="O38" s="662"/>
      <c r="P38" s="662"/>
      <c r="Q38" s="663"/>
      <c r="R38" s="664">
        <v>155320</v>
      </c>
      <c r="S38" s="665"/>
      <c r="T38" s="665"/>
      <c r="U38" s="665"/>
      <c r="V38" s="665"/>
      <c r="W38" s="665"/>
      <c r="X38" s="665"/>
      <c r="Y38" s="666"/>
      <c r="Z38" s="691">
        <v>2.6</v>
      </c>
      <c r="AA38" s="691"/>
      <c r="AB38" s="691"/>
      <c r="AC38" s="691"/>
      <c r="AD38" s="692" t="s">
        <v>128</v>
      </c>
      <c r="AE38" s="692"/>
      <c r="AF38" s="692"/>
      <c r="AG38" s="692"/>
      <c r="AH38" s="692"/>
      <c r="AI38" s="692"/>
      <c r="AJ38" s="692"/>
      <c r="AK38" s="692"/>
      <c r="AL38" s="667" t="s">
        <v>137</v>
      </c>
      <c r="AM38" s="668"/>
      <c r="AN38" s="668"/>
      <c r="AO38" s="693"/>
      <c r="AQ38" s="699" t="s">
        <v>336</v>
      </c>
      <c r="AR38" s="700"/>
      <c r="AS38" s="700"/>
      <c r="AT38" s="700"/>
      <c r="AU38" s="700"/>
      <c r="AV38" s="700"/>
      <c r="AW38" s="700"/>
      <c r="AX38" s="700"/>
      <c r="AY38" s="701"/>
      <c r="AZ38" s="664">
        <v>73616</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332</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285349</v>
      </c>
      <c r="CS38" s="665"/>
      <c r="CT38" s="665"/>
      <c r="CU38" s="665"/>
      <c r="CV38" s="665"/>
      <c r="CW38" s="665"/>
      <c r="CX38" s="665"/>
      <c r="CY38" s="666"/>
      <c r="CZ38" s="667">
        <v>4.9000000000000004</v>
      </c>
      <c r="DA38" s="677"/>
      <c r="DB38" s="677"/>
      <c r="DC38" s="678"/>
      <c r="DD38" s="670">
        <v>262445</v>
      </c>
      <c r="DE38" s="665"/>
      <c r="DF38" s="665"/>
      <c r="DG38" s="665"/>
      <c r="DH38" s="665"/>
      <c r="DI38" s="665"/>
      <c r="DJ38" s="665"/>
      <c r="DK38" s="666"/>
      <c r="DL38" s="670">
        <v>234430</v>
      </c>
      <c r="DM38" s="665"/>
      <c r="DN38" s="665"/>
      <c r="DO38" s="665"/>
      <c r="DP38" s="665"/>
      <c r="DQ38" s="665"/>
      <c r="DR38" s="665"/>
      <c r="DS38" s="665"/>
      <c r="DT38" s="665"/>
      <c r="DU38" s="665"/>
      <c r="DV38" s="666"/>
      <c r="DW38" s="667">
        <v>7.7</v>
      </c>
      <c r="DX38" s="677"/>
      <c r="DY38" s="677"/>
      <c r="DZ38" s="677"/>
      <c r="EA38" s="677"/>
      <c r="EB38" s="677"/>
      <c r="EC38" s="698"/>
    </row>
    <row r="39" spans="2:133" ht="11.25" customHeight="1" x14ac:dyDescent="0.15">
      <c r="B39" s="661" t="s">
        <v>339</v>
      </c>
      <c r="C39" s="662"/>
      <c r="D39" s="662"/>
      <c r="E39" s="662"/>
      <c r="F39" s="662"/>
      <c r="G39" s="662"/>
      <c r="H39" s="662"/>
      <c r="I39" s="662"/>
      <c r="J39" s="662"/>
      <c r="K39" s="662"/>
      <c r="L39" s="662"/>
      <c r="M39" s="662"/>
      <c r="N39" s="662"/>
      <c r="O39" s="662"/>
      <c r="P39" s="662"/>
      <c r="Q39" s="663"/>
      <c r="R39" s="664">
        <v>99012</v>
      </c>
      <c r="S39" s="665"/>
      <c r="T39" s="665"/>
      <c r="U39" s="665"/>
      <c r="V39" s="665"/>
      <c r="W39" s="665"/>
      <c r="X39" s="665"/>
      <c r="Y39" s="666"/>
      <c r="Z39" s="691">
        <v>1.7</v>
      </c>
      <c r="AA39" s="691"/>
      <c r="AB39" s="691"/>
      <c r="AC39" s="691"/>
      <c r="AD39" s="692" t="s">
        <v>137</v>
      </c>
      <c r="AE39" s="692"/>
      <c r="AF39" s="692"/>
      <c r="AG39" s="692"/>
      <c r="AH39" s="692"/>
      <c r="AI39" s="692"/>
      <c r="AJ39" s="692"/>
      <c r="AK39" s="692"/>
      <c r="AL39" s="667" t="s">
        <v>128</v>
      </c>
      <c r="AM39" s="668"/>
      <c r="AN39" s="668"/>
      <c r="AO39" s="693"/>
      <c r="AQ39" s="699" t="s">
        <v>340</v>
      </c>
      <c r="AR39" s="700"/>
      <c r="AS39" s="700"/>
      <c r="AT39" s="700"/>
      <c r="AU39" s="700"/>
      <c r="AV39" s="700"/>
      <c r="AW39" s="700"/>
      <c r="AX39" s="700"/>
      <c r="AY39" s="701"/>
      <c r="AZ39" s="664" t="s">
        <v>128</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544</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239056</v>
      </c>
      <c r="CS39" s="675"/>
      <c r="CT39" s="675"/>
      <c r="CU39" s="675"/>
      <c r="CV39" s="675"/>
      <c r="CW39" s="675"/>
      <c r="CX39" s="675"/>
      <c r="CY39" s="676"/>
      <c r="CZ39" s="667">
        <v>4.0999999999999996</v>
      </c>
      <c r="DA39" s="677"/>
      <c r="DB39" s="677"/>
      <c r="DC39" s="678"/>
      <c r="DD39" s="670">
        <v>174325</v>
      </c>
      <c r="DE39" s="675"/>
      <c r="DF39" s="675"/>
      <c r="DG39" s="675"/>
      <c r="DH39" s="675"/>
      <c r="DI39" s="675"/>
      <c r="DJ39" s="675"/>
      <c r="DK39" s="676"/>
      <c r="DL39" s="670" t="s">
        <v>245</v>
      </c>
      <c r="DM39" s="675"/>
      <c r="DN39" s="675"/>
      <c r="DO39" s="675"/>
      <c r="DP39" s="675"/>
      <c r="DQ39" s="675"/>
      <c r="DR39" s="675"/>
      <c r="DS39" s="675"/>
      <c r="DT39" s="675"/>
      <c r="DU39" s="675"/>
      <c r="DV39" s="676"/>
      <c r="DW39" s="667" t="s">
        <v>137</v>
      </c>
      <c r="DX39" s="677"/>
      <c r="DY39" s="677"/>
      <c r="DZ39" s="677"/>
      <c r="EA39" s="677"/>
      <c r="EB39" s="677"/>
      <c r="EC39" s="698"/>
    </row>
    <row r="40" spans="2:133" ht="11.25" customHeight="1" x14ac:dyDescent="0.15">
      <c r="B40" s="661" t="s">
        <v>343</v>
      </c>
      <c r="C40" s="662"/>
      <c r="D40" s="662"/>
      <c r="E40" s="662"/>
      <c r="F40" s="662"/>
      <c r="G40" s="662"/>
      <c r="H40" s="662"/>
      <c r="I40" s="662"/>
      <c r="J40" s="662"/>
      <c r="K40" s="662"/>
      <c r="L40" s="662"/>
      <c r="M40" s="662"/>
      <c r="N40" s="662"/>
      <c r="O40" s="662"/>
      <c r="P40" s="662"/>
      <c r="Q40" s="663"/>
      <c r="R40" s="664">
        <v>1152131</v>
      </c>
      <c r="S40" s="665"/>
      <c r="T40" s="665"/>
      <c r="U40" s="665"/>
      <c r="V40" s="665"/>
      <c r="W40" s="665"/>
      <c r="X40" s="665"/>
      <c r="Y40" s="666"/>
      <c r="Z40" s="691">
        <v>19.5</v>
      </c>
      <c r="AA40" s="691"/>
      <c r="AB40" s="691"/>
      <c r="AC40" s="691"/>
      <c r="AD40" s="692" t="s">
        <v>233</v>
      </c>
      <c r="AE40" s="692"/>
      <c r="AF40" s="692"/>
      <c r="AG40" s="692"/>
      <c r="AH40" s="692"/>
      <c r="AI40" s="692"/>
      <c r="AJ40" s="692"/>
      <c r="AK40" s="692"/>
      <c r="AL40" s="667" t="s">
        <v>128</v>
      </c>
      <c r="AM40" s="668"/>
      <c r="AN40" s="668"/>
      <c r="AO40" s="693"/>
      <c r="AQ40" s="699" t="s">
        <v>344</v>
      </c>
      <c r="AR40" s="700"/>
      <c r="AS40" s="700"/>
      <c r="AT40" s="700"/>
      <c r="AU40" s="700"/>
      <c r="AV40" s="700"/>
      <c r="AW40" s="700"/>
      <c r="AX40" s="700"/>
      <c r="AY40" s="701"/>
      <c r="AZ40" s="664" t="s">
        <v>128</v>
      </c>
      <c r="BA40" s="665"/>
      <c r="BB40" s="665"/>
      <c r="BC40" s="665"/>
      <c r="BD40" s="675"/>
      <c r="BE40" s="675"/>
      <c r="BF40" s="702"/>
      <c r="BG40" s="707" t="s">
        <v>345</v>
      </c>
      <c r="BH40" s="708"/>
      <c r="BI40" s="708"/>
      <c r="BJ40" s="708"/>
      <c r="BK40" s="708"/>
      <c r="BL40" s="218"/>
      <c r="BM40" s="703" t="s">
        <v>346</v>
      </c>
      <c r="BN40" s="703"/>
      <c r="BO40" s="703"/>
      <c r="BP40" s="703"/>
      <c r="BQ40" s="703"/>
      <c r="BR40" s="703"/>
      <c r="BS40" s="703"/>
      <c r="BT40" s="703"/>
      <c r="BU40" s="704"/>
      <c r="BV40" s="664">
        <v>94</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7890</v>
      </c>
      <c r="CS40" s="665"/>
      <c r="CT40" s="665"/>
      <c r="CU40" s="665"/>
      <c r="CV40" s="665"/>
      <c r="CW40" s="665"/>
      <c r="CX40" s="665"/>
      <c r="CY40" s="666"/>
      <c r="CZ40" s="667">
        <v>0.1</v>
      </c>
      <c r="DA40" s="677"/>
      <c r="DB40" s="677"/>
      <c r="DC40" s="678"/>
      <c r="DD40" s="670">
        <v>6750</v>
      </c>
      <c r="DE40" s="665"/>
      <c r="DF40" s="665"/>
      <c r="DG40" s="665"/>
      <c r="DH40" s="665"/>
      <c r="DI40" s="665"/>
      <c r="DJ40" s="665"/>
      <c r="DK40" s="666"/>
      <c r="DL40" s="670" t="s">
        <v>245</v>
      </c>
      <c r="DM40" s="665"/>
      <c r="DN40" s="665"/>
      <c r="DO40" s="665"/>
      <c r="DP40" s="665"/>
      <c r="DQ40" s="665"/>
      <c r="DR40" s="665"/>
      <c r="DS40" s="665"/>
      <c r="DT40" s="665"/>
      <c r="DU40" s="665"/>
      <c r="DV40" s="666"/>
      <c r="DW40" s="667" t="s">
        <v>137</v>
      </c>
      <c r="DX40" s="677"/>
      <c r="DY40" s="677"/>
      <c r="DZ40" s="677"/>
      <c r="EA40" s="677"/>
      <c r="EB40" s="677"/>
      <c r="EC40" s="698"/>
    </row>
    <row r="41" spans="2:133" ht="11.25" customHeight="1" x14ac:dyDescent="0.15">
      <c r="B41" s="661" t="s">
        <v>348</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245</v>
      </c>
      <c r="AA41" s="691"/>
      <c r="AB41" s="691"/>
      <c r="AC41" s="691"/>
      <c r="AD41" s="692" t="s">
        <v>128</v>
      </c>
      <c r="AE41" s="692"/>
      <c r="AF41" s="692"/>
      <c r="AG41" s="692"/>
      <c r="AH41" s="692"/>
      <c r="AI41" s="692"/>
      <c r="AJ41" s="692"/>
      <c r="AK41" s="692"/>
      <c r="AL41" s="667" t="s">
        <v>233</v>
      </c>
      <c r="AM41" s="668"/>
      <c r="AN41" s="668"/>
      <c r="AO41" s="693"/>
      <c r="AQ41" s="699" t="s">
        <v>349</v>
      </c>
      <c r="AR41" s="700"/>
      <c r="AS41" s="700"/>
      <c r="AT41" s="700"/>
      <c r="AU41" s="700"/>
      <c r="AV41" s="700"/>
      <c r="AW41" s="700"/>
      <c r="AX41" s="700"/>
      <c r="AY41" s="701"/>
      <c r="AZ41" s="664">
        <v>25697</v>
      </c>
      <c r="BA41" s="665"/>
      <c r="BB41" s="665"/>
      <c r="BC41" s="665"/>
      <c r="BD41" s="675"/>
      <c r="BE41" s="675"/>
      <c r="BF41" s="702"/>
      <c r="BG41" s="707"/>
      <c r="BH41" s="708"/>
      <c r="BI41" s="708"/>
      <c r="BJ41" s="708"/>
      <c r="BK41" s="708"/>
      <c r="BL41" s="218"/>
      <c r="BM41" s="703" t="s">
        <v>350</v>
      </c>
      <c r="BN41" s="703"/>
      <c r="BO41" s="703"/>
      <c r="BP41" s="703"/>
      <c r="BQ41" s="703"/>
      <c r="BR41" s="703"/>
      <c r="BS41" s="703"/>
      <c r="BT41" s="703"/>
      <c r="BU41" s="704"/>
      <c r="BV41" s="664" t="s">
        <v>245</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233</v>
      </c>
      <c r="CS41" s="675"/>
      <c r="CT41" s="675"/>
      <c r="CU41" s="675"/>
      <c r="CV41" s="675"/>
      <c r="CW41" s="675"/>
      <c r="CX41" s="675"/>
      <c r="CY41" s="676"/>
      <c r="CZ41" s="667" t="s">
        <v>128</v>
      </c>
      <c r="DA41" s="677"/>
      <c r="DB41" s="677"/>
      <c r="DC41" s="678"/>
      <c r="DD41" s="670" t="s">
        <v>137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352</v>
      </c>
      <c r="C42" s="662"/>
      <c r="D42" s="662"/>
      <c r="E42" s="662"/>
      <c r="F42" s="662"/>
      <c r="G42" s="662"/>
      <c r="H42" s="662"/>
      <c r="I42" s="662"/>
      <c r="J42" s="662"/>
      <c r="K42" s="662"/>
      <c r="L42" s="662"/>
      <c r="M42" s="662"/>
      <c r="N42" s="662"/>
      <c r="O42" s="662"/>
      <c r="P42" s="662"/>
      <c r="Q42" s="663"/>
      <c r="R42" s="664" t="s">
        <v>137</v>
      </c>
      <c r="S42" s="665"/>
      <c r="T42" s="665"/>
      <c r="U42" s="665"/>
      <c r="V42" s="665"/>
      <c r="W42" s="665"/>
      <c r="X42" s="665"/>
      <c r="Y42" s="666"/>
      <c r="Z42" s="691" t="s">
        <v>233</v>
      </c>
      <c r="AA42" s="691"/>
      <c r="AB42" s="691"/>
      <c r="AC42" s="691"/>
      <c r="AD42" s="692" t="s">
        <v>128</v>
      </c>
      <c r="AE42" s="692"/>
      <c r="AF42" s="692"/>
      <c r="AG42" s="692"/>
      <c r="AH42" s="692"/>
      <c r="AI42" s="692"/>
      <c r="AJ42" s="692"/>
      <c r="AK42" s="692"/>
      <c r="AL42" s="667" t="s">
        <v>245</v>
      </c>
      <c r="AM42" s="668"/>
      <c r="AN42" s="668"/>
      <c r="AO42" s="693"/>
      <c r="AQ42" s="711" t="s">
        <v>353</v>
      </c>
      <c r="AR42" s="712"/>
      <c r="AS42" s="712"/>
      <c r="AT42" s="712"/>
      <c r="AU42" s="712"/>
      <c r="AV42" s="712"/>
      <c r="AW42" s="712"/>
      <c r="AX42" s="712"/>
      <c r="AY42" s="713"/>
      <c r="AZ42" s="644">
        <v>100559</v>
      </c>
      <c r="BA42" s="679"/>
      <c r="BB42" s="679"/>
      <c r="BC42" s="679"/>
      <c r="BD42" s="645"/>
      <c r="BE42" s="645"/>
      <c r="BF42" s="694"/>
      <c r="BG42" s="709"/>
      <c r="BH42" s="710"/>
      <c r="BI42" s="710"/>
      <c r="BJ42" s="710"/>
      <c r="BK42" s="710"/>
      <c r="BL42" s="219"/>
      <c r="BM42" s="695" t="s">
        <v>354</v>
      </c>
      <c r="BN42" s="695"/>
      <c r="BO42" s="695"/>
      <c r="BP42" s="695"/>
      <c r="BQ42" s="695"/>
      <c r="BR42" s="695"/>
      <c r="BS42" s="695"/>
      <c r="BT42" s="695"/>
      <c r="BU42" s="696"/>
      <c r="BV42" s="644">
        <v>327</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1742305</v>
      </c>
      <c r="CS42" s="675"/>
      <c r="CT42" s="675"/>
      <c r="CU42" s="675"/>
      <c r="CV42" s="675"/>
      <c r="CW42" s="675"/>
      <c r="CX42" s="675"/>
      <c r="CY42" s="676"/>
      <c r="CZ42" s="667">
        <v>30</v>
      </c>
      <c r="DA42" s="677"/>
      <c r="DB42" s="677"/>
      <c r="DC42" s="678"/>
      <c r="DD42" s="670">
        <v>301970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356</v>
      </c>
      <c r="C43" s="662"/>
      <c r="D43" s="662"/>
      <c r="E43" s="662"/>
      <c r="F43" s="662"/>
      <c r="G43" s="662"/>
      <c r="H43" s="662"/>
      <c r="I43" s="662"/>
      <c r="J43" s="662"/>
      <c r="K43" s="662"/>
      <c r="L43" s="662"/>
      <c r="M43" s="662"/>
      <c r="N43" s="662"/>
      <c r="O43" s="662"/>
      <c r="P43" s="662"/>
      <c r="Q43" s="663"/>
      <c r="R43" s="664">
        <v>87331</v>
      </c>
      <c r="S43" s="665"/>
      <c r="T43" s="665"/>
      <c r="U43" s="665"/>
      <c r="V43" s="665"/>
      <c r="W43" s="665"/>
      <c r="X43" s="665"/>
      <c r="Y43" s="666"/>
      <c r="Z43" s="691">
        <v>1.5</v>
      </c>
      <c r="AA43" s="691"/>
      <c r="AB43" s="691"/>
      <c r="AC43" s="691"/>
      <c r="AD43" s="692" t="s">
        <v>137</v>
      </c>
      <c r="AE43" s="692"/>
      <c r="AF43" s="692"/>
      <c r="AG43" s="692"/>
      <c r="AH43" s="692"/>
      <c r="AI43" s="692"/>
      <c r="AJ43" s="692"/>
      <c r="AK43" s="692"/>
      <c r="AL43" s="667" t="s">
        <v>245</v>
      </c>
      <c r="AM43" s="668"/>
      <c r="AN43" s="668"/>
      <c r="AO43" s="693"/>
      <c r="BV43" s="220"/>
      <c r="BW43" s="220"/>
      <c r="BX43" s="220"/>
      <c r="BY43" s="220"/>
      <c r="BZ43" s="220"/>
      <c r="CA43" s="220"/>
      <c r="CB43" s="220"/>
      <c r="CD43" s="661" t="s">
        <v>357</v>
      </c>
      <c r="CE43" s="662"/>
      <c r="CF43" s="662"/>
      <c r="CG43" s="662"/>
      <c r="CH43" s="662"/>
      <c r="CI43" s="662"/>
      <c r="CJ43" s="662"/>
      <c r="CK43" s="662"/>
      <c r="CL43" s="662"/>
      <c r="CM43" s="662"/>
      <c r="CN43" s="662"/>
      <c r="CO43" s="662"/>
      <c r="CP43" s="662"/>
      <c r="CQ43" s="663"/>
      <c r="CR43" s="664">
        <v>40456</v>
      </c>
      <c r="CS43" s="675"/>
      <c r="CT43" s="675"/>
      <c r="CU43" s="675"/>
      <c r="CV43" s="675"/>
      <c r="CW43" s="675"/>
      <c r="CX43" s="675"/>
      <c r="CY43" s="676"/>
      <c r="CZ43" s="667">
        <v>0.7</v>
      </c>
      <c r="DA43" s="677"/>
      <c r="DB43" s="677"/>
      <c r="DC43" s="678"/>
      <c r="DD43" s="670">
        <v>40456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358</v>
      </c>
      <c r="C44" s="642"/>
      <c r="D44" s="642"/>
      <c r="E44" s="642"/>
      <c r="F44" s="642"/>
      <c r="G44" s="642"/>
      <c r="H44" s="642"/>
      <c r="I44" s="642"/>
      <c r="J44" s="642"/>
      <c r="K44" s="642"/>
      <c r="L44" s="642"/>
      <c r="M44" s="642"/>
      <c r="N44" s="642"/>
      <c r="O44" s="642"/>
      <c r="P44" s="642"/>
      <c r="Q44" s="643"/>
      <c r="R44" s="644">
        <v>5922827</v>
      </c>
      <c r="S44" s="679"/>
      <c r="T44" s="679"/>
      <c r="U44" s="679"/>
      <c r="V44" s="679"/>
      <c r="W44" s="679"/>
      <c r="X44" s="679"/>
      <c r="Y44" s="680"/>
      <c r="Z44" s="681">
        <v>100</v>
      </c>
      <c r="AA44" s="681"/>
      <c r="AB44" s="681"/>
      <c r="AC44" s="681"/>
      <c r="AD44" s="682">
        <v>2963551</v>
      </c>
      <c r="AE44" s="682"/>
      <c r="AF44" s="682"/>
      <c r="AG44" s="682"/>
      <c r="AH44" s="682"/>
      <c r="AI44" s="682"/>
      <c r="AJ44" s="682"/>
      <c r="AK44" s="682"/>
      <c r="AL44" s="647">
        <v>100</v>
      </c>
      <c r="AM44" s="683"/>
      <c r="AN44" s="683"/>
      <c r="AO44" s="684"/>
      <c r="CD44" s="685" t="s">
        <v>304</v>
      </c>
      <c r="CE44" s="686"/>
      <c r="CF44" s="661" t="s">
        <v>359</v>
      </c>
      <c r="CG44" s="662"/>
      <c r="CH44" s="662"/>
      <c r="CI44" s="662"/>
      <c r="CJ44" s="662"/>
      <c r="CK44" s="662"/>
      <c r="CL44" s="662"/>
      <c r="CM44" s="662"/>
      <c r="CN44" s="662"/>
      <c r="CO44" s="662"/>
      <c r="CP44" s="662"/>
      <c r="CQ44" s="663"/>
      <c r="CR44" s="664">
        <v>1742305</v>
      </c>
      <c r="CS44" s="665"/>
      <c r="CT44" s="665"/>
      <c r="CU44" s="665"/>
      <c r="CV44" s="665"/>
      <c r="CW44" s="665"/>
      <c r="CX44" s="665"/>
      <c r="CY44" s="666"/>
      <c r="CZ44" s="667">
        <v>30</v>
      </c>
      <c r="DA44" s="668"/>
      <c r="DB44" s="668"/>
      <c r="DC44" s="669"/>
      <c r="DD44" s="670">
        <v>301970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87"/>
      <c r="CE45" s="688"/>
      <c r="CF45" s="661" t="s">
        <v>360</v>
      </c>
      <c r="CG45" s="662"/>
      <c r="CH45" s="662"/>
      <c r="CI45" s="662"/>
      <c r="CJ45" s="662"/>
      <c r="CK45" s="662"/>
      <c r="CL45" s="662"/>
      <c r="CM45" s="662"/>
      <c r="CN45" s="662"/>
      <c r="CO45" s="662"/>
      <c r="CP45" s="662"/>
      <c r="CQ45" s="663"/>
      <c r="CR45" s="664">
        <v>1316801</v>
      </c>
      <c r="CS45" s="675"/>
      <c r="CT45" s="675"/>
      <c r="CU45" s="675"/>
      <c r="CV45" s="675"/>
      <c r="CW45" s="675"/>
      <c r="CX45" s="675"/>
      <c r="CY45" s="676"/>
      <c r="CZ45" s="667">
        <v>22.7</v>
      </c>
      <c r="DA45" s="677"/>
      <c r="DB45" s="677"/>
      <c r="DC45" s="678"/>
      <c r="DD45" s="670">
        <v>119486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2" t="s">
        <v>361</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87"/>
      <c r="CE46" s="688"/>
      <c r="CF46" s="661" t="s">
        <v>362</v>
      </c>
      <c r="CG46" s="662"/>
      <c r="CH46" s="662"/>
      <c r="CI46" s="662"/>
      <c r="CJ46" s="662"/>
      <c r="CK46" s="662"/>
      <c r="CL46" s="662"/>
      <c r="CM46" s="662"/>
      <c r="CN46" s="662"/>
      <c r="CO46" s="662"/>
      <c r="CP46" s="662"/>
      <c r="CQ46" s="663"/>
      <c r="CR46" s="664">
        <v>369809</v>
      </c>
      <c r="CS46" s="665"/>
      <c r="CT46" s="665"/>
      <c r="CU46" s="665"/>
      <c r="CV46" s="665"/>
      <c r="CW46" s="665"/>
      <c r="CX46" s="665"/>
      <c r="CY46" s="666"/>
      <c r="CZ46" s="667">
        <v>6.4</v>
      </c>
      <c r="DA46" s="668"/>
      <c r="DB46" s="668"/>
      <c r="DC46" s="669"/>
      <c r="DD46" s="670">
        <v>178997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137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41" t="s">
        <v>367</v>
      </c>
      <c r="CE49" s="642"/>
      <c r="CF49" s="642"/>
      <c r="CG49" s="642"/>
      <c r="CH49" s="642"/>
      <c r="CI49" s="642"/>
      <c r="CJ49" s="642"/>
      <c r="CK49" s="642"/>
      <c r="CL49" s="642"/>
      <c r="CM49" s="642"/>
      <c r="CN49" s="642"/>
      <c r="CO49" s="642"/>
      <c r="CP49" s="642"/>
      <c r="CQ49" s="643"/>
      <c r="CR49" s="644">
        <v>5807843</v>
      </c>
      <c r="CS49" s="645"/>
      <c r="CT49" s="645"/>
      <c r="CU49" s="645"/>
      <c r="CV49" s="645"/>
      <c r="CW49" s="645"/>
      <c r="CX49" s="645"/>
      <c r="CY49" s="646"/>
      <c r="CZ49" s="647">
        <v>100</v>
      </c>
      <c r="DA49" s="648"/>
      <c r="DB49" s="648"/>
      <c r="DC49" s="649"/>
      <c r="DD49" s="650">
        <v>3371969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e4uAv5c7evi+mURiFYdnfpXqsH0+rv3OIhcUJs0geKBBYEkRo0y93pwqQ0fYMZ3n/fRLiD3nwqwBvK6/UlvCfA==" saltValue="UfMMyilktBtCrqOEocEC4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W18" sqref="CW18:DA18"/>
    </sheetView>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55" t="s">
        <v>369</v>
      </c>
      <c r="DK2" s="1156"/>
      <c r="DL2" s="1156"/>
      <c r="DM2" s="1156"/>
      <c r="DN2" s="1156"/>
      <c r="DO2" s="1157"/>
      <c r="DP2" s="227"/>
      <c r="DQ2" s="1155" t="s">
        <v>370</v>
      </c>
      <c r="DR2" s="1156"/>
      <c r="DS2" s="1156"/>
      <c r="DT2" s="1156"/>
      <c r="DU2" s="1156"/>
      <c r="DV2" s="1156"/>
      <c r="DW2" s="1156"/>
      <c r="DX2" s="1156"/>
      <c r="DY2" s="1156"/>
      <c r="DZ2" s="1157"/>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1"/>
      <c r="BA4" s="231"/>
      <c r="BB4" s="231"/>
      <c r="BC4" s="231"/>
      <c r="BD4" s="231"/>
      <c r="BE4" s="232"/>
      <c r="BF4" s="232"/>
      <c r="BG4" s="232"/>
      <c r="BH4" s="232"/>
      <c r="BI4" s="232"/>
      <c r="BJ4" s="232"/>
      <c r="BK4" s="232"/>
      <c r="BL4" s="232"/>
      <c r="BM4" s="232"/>
      <c r="BN4" s="232"/>
      <c r="BO4" s="232"/>
      <c r="BP4" s="232"/>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3"/>
    </row>
    <row r="5" spans="1:131" s="234" customFormat="1" ht="26.25" customHeight="1" x14ac:dyDescent="0.15">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31"/>
      <c r="BA5" s="231"/>
      <c r="BB5" s="231"/>
      <c r="BC5" s="231"/>
      <c r="BD5" s="231"/>
      <c r="BE5" s="232"/>
      <c r="BF5" s="232"/>
      <c r="BG5" s="232"/>
      <c r="BH5" s="232"/>
      <c r="BI5" s="232"/>
      <c r="BJ5" s="232"/>
      <c r="BK5" s="232"/>
      <c r="BL5" s="232"/>
      <c r="BM5" s="232"/>
      <c r="BN5" s="232"/>
      <c r="BO5" s="232"/>
      <c r="BP5" s="232"/>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3"/>
    </row>
    <row r="6" spans="1:131" s="234"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1"/>
      <c r="BA6" s="231"/>
      <c r="BB6" s="231"/>
      <c r="BC6" s="231"/>
      <c r="BD6" s="231"/>
      <c r="BE6" s="232"/>
      <c r="BF6" s="232"/>
      <c r="BG6" s="232"/>
      <c r="BH6" s="232"/>
      <c r="BI6" s="232"/>
      <c r="BJ6" s="232"/>
      <c r="BK6" s="232"/>
      <c r="BL6" s="232"/>
      <c r="BM6" s="232"/>
      <c r="BN6" s="232"/>
      <c r="BO6" s="232"/>
      <c r="BP6" s="232"/>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3"/>
    </row>
    <row r="7" spans="1:131" s="234" customFormat="1" ht="26.25" customHeight="1" thickTop="1" x14ac:dyDescent="0.15">
      <c r="A7" s="235">
        <v>1</v>
      </c>
      <c r="B7" s="1111" t="s">
        <v>390</v>
      </c>
      <c r="C7" s="1112"/>
      <c r="D7" s="1112"/>
      <c r="E7" s="1112"/>
      <c r="F7" s="1112"/>
      <c r="G7" s="1112"/>
      <c r="H7" s="1112"/>
      <c r="I7" s="1112"/>
      <c r="J7" s="1112"/>
      <c r="K7" s="1112"/>
      <c r="L7" s="1112"/>
      <c r="M7" s="1112"/>
      <c r="N7" s="1112"/>
      <c r="O7" s="1112"/>
      <c r="P7" s="1113"/>
      <c r="Q7" s="1166">
        <v>5878</v>
      </c>
      <c r="R7" s="1167"/>
      <c r="S7" s="1167"/>
      <c r="T7" s="1167"/>
      <c r="U7" s="1167"/>
      <c r="V7" s="1167">
        <v>5766</v>
      </c>
      <c r="W7" s="1167"/>
      <c r="X7" s="1167"/>
      <c r="Y7" s="1167"/>
      <c r="Z7" s="1167"/>
      <c r="AA7" s="1167">
        <v>112</v>
      </c>
      <c r="AB7" s="1167"/>
      <c r="AC7" s="1167"/>
      <c r="AD7" s="1167"/>
      <c r="AE7" s="1168"/>
      <c r="AF7" s="1169">
        <v>109</v>
      </c>
      <c r="AG7" s="1170"/>
      <c r="AH7" s="1170"/>
      <c r="AI7" s="1170"/>
      <c r="AJ7" s="1171"/>
      <c r="AK7" s="1172">
        <v>9</v>
      </c>
      <c r="AL7" s="1173"/>
      <c r="AM7" s="1173"/>
      <c r="AN7" s="1173"/>
      <c r="AO7" s="1173"/>
      <c r="AP7" s="1173">
        <v>5797</v>
      </c>
      <c r="AQ7" s="1173"/>
      <c r="AR7" s="1173"/>
      <c r="AS7" s="1173"/>
      <c r="AT7" s="1173"/>
      <c r="AU7" s="1174"/>
      <c r="AV7" s="1174"/>
      <c r="AW7" s="1174"/>
      <c r="AX7" s="1174"/>
      <c r="AY7" s="1175"/>
      <c r="AZ7" s="231"/>
      <c r="BA7" s="231"/>
      <c r="BB7" s="231"/>
      <c r="BC7" s="231"/>
      <c r="BD7" s="231"/>
      <c r="BE7" s="232"/>
      <c r="BF7" s="232"/>
      <c r="BG7" s="232"/>
      <c r="BH7" s="232"/>
      <c r="BI7" s="232"/>
      <c r="BJ7" s="232"/>
      <c r="BK7" s="232"/>
      <c r="BL7" s="232"/>
      <c r="BM7" s="232"/>
      <c r="BN7" s="232"/>
      <c r="BO7" s="232"/>
      <c r="BP7" s="232"/>
      <c r="BQ7" s="235">
        <v>1</v>
      </c>
      <c r="BR7" s="236"/>
      <c r="BS7" s="1163" t="s">
        <v>572</v>
      </c>
      <c r="BT7" s="1164"/>
      <c r="BU7" s="1164"/>
      <c r="BV7" s="1164"/>
      <c r="BW7" s="1164"/>
      <c r="BX7" s="1164"/>
      <c r="BY7" s="1164"/>
      <c r="BZ7" s="1164"/>
      <c r="CA7" s="1164"/>
      <c r="CB7" s="1164"/>
      <c r="CC7" s="1164"/>
      <c r="CD7" s="1164"/>
      <c r="CE7" s="1164"/>
      <c r="CF7" s="1164"/>
      <c r="CG7" s="1176"/>
      <c r="CH7" s="1160">
        <v>9</v>
      </c>
      <c r="CI7" s="1161"/>
      <c r="CJ7" s="1161"/>
      <c r="CK7" s="1161"/>
      <c r="CL7" s="1162"/>
      <c r="CM7" s="1160">
        <v>30</v>
      </c>
      <c r="CN7" s="1161"/>
      <c r="CO7" s="1161"/>
      <c r="CP7" s="1161"/>
      <c r="CQ7" s="1162"/>
      <c r="CR7" s="1160">
        <v>23</v>
      </c>
      <c r="CS7" s="1161"/>
      <c r="CT7" s="1161"/>
      <c r="CU7" s="1161"/>
      <c r="CV7" s="1162"/>
      <c r="CW7" s="1160">
        <v>46</v>
      </c>
      <c r="CX7" s="1161"/>
      <c r="CY7" s="1161"/>
      <c r="CZ7" s="1161"/>
      <c r="DA7" s="1162"/>
      <c r="DB7" s="1160">
        <v>34</v>
      </c>
      <c r="DC7" s="1161"/>
      <c r="DD7" s="1161"/>
      <c r="DE7" s="1161"/>
      <c r="DF7" s="1162"/>
      <c r="DG7" s="1160" t="s">
        <v>573</v>
      </c>
      <c r="DH7" s="1161"/>
      <c r="DI7" s="1161"/>
      <c r="DJ7" s="1161"/>
      <c r="DK7" s="1162"/>
      <c r="DL7" s="1160" t="s">
        <v>507</v>
      </c>
      <c r="DM7" s="1161"/>
      <c r="DN7" s="1161"/>
      <c r="DO7" s="1161"/>
      <c r="DP7" s="1162"/>
      <c r="DQ7" s="1160" t="s">
        <v>507</v>
      </c>
      <c r="DR7" s="1161"/>
      <c r="DS7" s="1161"/>
      <c r="DT7" s="1161"/>
      <c r="DU7" s="1162"/>
      <c r="DV7" s="1163"/>
      <c r="DW7" s="1164"/>
      <c r="DX7" s="1164"/>
      <c r="DY7" s="1164"/>
      <c r="DZ7" s="1165"/>
      <c r="EA7" s="233"/>
    </row>
    <row r="8" spans="1:131" s="234" customFormat="1" ht="26.25" customHeight="1" x14ac:dyDescent="0.15">
      <c r="A8" s="237">
        <v>2</v>
      </c>
      <c r="B8" s="1094" t="s">
        <v>391</v>
      </c>
      <c r="C8" s="1095"/>
      <c r="D8" s="1095"/>
      <c r="E8" s="1095"/>
      <c r="F8" s="1095"/>
      <c r="G8" s="1095"/>
      <c r="H8" s="1095"/>
      <c r="I8" s="1095"/>
      <c r="J8" s="1095"/>
      <c r="K8" s="1095"/>
      <c r="L8" s="1095"/>
      <c r="M8" s="1095"/>
      <c r="N8" s="1095"/>
      <c r="O8" s="1095"/>
      <c r="P8" s="1096"/>
      <c r="Q8" s="1102">
        <v>83</v>
      </c>
      <c r="R8" s="1103"/>
      <c r="S8" s="1103"/>
      <c r="T8" s="1103"/>
      <c r="U8" s="1103"/>
      <c r="V8" s="1103">
        <v>81</v>
      </c>
      <c r="W8" s="1103"/>
      <c r="X8" s="1103"/>
      <c r="Y8" s="1103"/>
      <c r="Z8" s="1103"/>
      <c r="AA8" s="1103">
        <v>2</v>
      </c>
      <c r="AB8" s="1103"/>
      <c r="AC8" s="1103"/>
      <c r="AD8" s="1103"/>
      <c r="AE8" s="1104"/>
      <c r="AF8" s="1099">
        <v>2</v>
      </c>
      <c r="AG8" s="1100"/>
      <c r="AH8" s="1100"/>
      <c r="AI8" s="1100"/>
      <c r="AJ8" s="1101"/>
      <c r="AK8" s="1144">
        <v>39</v>
      </c>
      <c r="AL8" s="1145"/>
      <c r="AM8" s="1145"/>
      <c r="AN8" s="1145"/>
      <c r="AO8" s="1145"/>
      <c r="AP8" s="1145" t="s">
        <v>507</v>
      </c>
      <c r="AQ8" s="1145"/>
      <c r="AR8" s="1145"/>
      <c r="AS8" s="1145"/>
      <c r="AT8" s="1145"/>
      <c r="AU8" s="1146"/>
      <c r="AV8" s="1146"/>
      <c r="AW8" s="1146"/>
      <c r="AX8" s="1146"/>
      <c r="AY8" s="1147"/>
      <c r="AZ8" s="231"/>
      <c r="BA8" s="231"/>
      <c r="BB8" s="231"/>
      <c r="BC8" s="231"/>
      <c r="BD8" s="231"/>
      <c r="BE8" s="232"/>
      <c r="BF8" s="232"/>
      <c r="BG8" s="232"/>
      <c r="BH8" s="232"/>
      <c r="BI8" s="232"/>
      <c r="BJ8" s="232"/>
      <c r="BK8" s="232"/>
      <c r="BL8" s="232"/>
      <c r="BM8" s="232"/>
      <c r="BN8" s="232"/>
      <c r="BO8" s="232"/>
      <c r="BP8" s="232"/>
      <c r="BQ8" s="237">
        <v>2</v>
      </c>
      <c r="BR8" s="238"/>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3"/>
    </row>
    <row r="9" spans="1:131" s="234" customFormat="1" ht="26.25" customHeight="1" x14ac:dyDescent="0.15">
      <c r="A9" s="237">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1"/>
      <c r="BA9" s="231"/>
      <c r="BB9" s="231"/>
      <c r="BC9" s="231"/>
      <c r="BD9" s="231"/>
      <c r="BE9" s="232"/>
      <c r="BF9" s="232"/>
      <c r="BG9" s="232"/>
      <c r="BH9" s="232"/>
      <c r="BI9" s="232"/>
      <c r="BJ9" s="232"/>
      <c r="BK9" s="232"/>
      <c r="BL9" s="232"/>
      <c r="BM9" s="232"/>
      <c r="BN9" s="232"/>
      <c r="BO9" s="232"/>
      <c r="BP9" s="232"/>
      <c r="BQ9" s="237">
        <v>3</v>
      </c>
      <c r="BR9" s="238"/>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3"/>
    </row>
    <row r="10" spans="1:131" s="234" customFormat="1" ht="26.25" customHeight="1" x14ac:dyDescent="0.15">
      <c r="A10" s="237">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1"/>
      <c r="BA10" s="231"/>
      <c r="BB10" s="231"/>
      <c r="BC10" s="231"/>
      <c r="BD10" s="231"/>
      <c r="BE10" s="232"/>
      <c r="BF10" s="232"/>
      <c r="BG10" s="232"/>
      <c r="BH10" s="232"/>
      <c r="BI10" s="232"/>
      <c r="BJ10" s="232"/>
      <c r="BK10" s="232"/>
      <c r="BL10" s="232"/>
      <c r="BM10" s="232"/>
      <c r="BN10" s="232"/>
      <c r="BO10" s="232"/>
      <c r="BP10" s="232"/>
      <c r="BQ10" s="237">
        <v>4</v>
      </c>
      <c r="BR10" s="238"/>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3"/>
    </row>
    <row r="11" spans="1:131" s="234" customFormat="1" ht="26.25" customHeight="1" x14ac:dyDescent="0.15">
      <c r="A11" s="237">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1"/>
      <c r="BA11" s="231"/>
      <c r="BB11" s="231"/>
      <c r="BC11" s="231"/>
      <c r="BD11" s="231"/>
      <c r="BE11" s="232"/>
      <c r="BF11" s="232"/>
      <c r="BG11" s="232"/>
      <c r="BH11" s="232"/>
      <c r="BI11" s="232"/>
      <c r="BJ11" s="232"/>
      <c r="BK11" s="232"/>
      <c r="BL11" s="232"/>
      <c r="BM11" s="232"/>
      <c r="BN11" s="232"/>
      <c r="BO11" s="232"/>
      <c r="BP11" s="232"/>
      <c r="BQ11" s="237">
        <v>5</v>
      </c>
      <c r="BR11" s="238"/>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3"/>
    </row>
    <row r="12" spans="1:131" s="234" customFormat="1" ht="26.25" customHeight="1" x14ac:dyDescent="0.15">
      <c r="A12" s="237">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1"/>
      <c r="BA12" s="231"/>
      <c r="BB12" s="231"/>
      <c r="BC12" s="231"/>
      <c r="BD12" s="231"/>
      <c r="BE12" s="232"/>
      <c r="BF12" s="232"/>
      <c r="BG12" s="232"/>
      <c r="BH12" s="232"/>
      <c r="BI12" s="232"/>
      <c r="BJ12" s="232"/>
      <c r="BK12" s="232"/>
      <c r="BL12" s="232"/>
      <c r="BM12" s="232"/>
      <c r="BN12" s="232"/>
      <c r="BO12" s="232"/>
      <c r="BP12" s="232"/>
      <c r="BQ12" s="237">
        <v>6</v>
      </c>
      <c r="BR12" s="238"/>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3"/>
    </row>
    <row r="13" spans="1:131" s="234" customFormat="1" ht="26.25" customHeight="1" x14ac:dyDescent="0.15">
      <c r="A13" s="237">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1"/>
      <c r="BA13" s="231"/>
      <c r="BB13" s="231"/>
      <c r="BC13" s="231"/>
      <c r="BD13" s="231"/>
      <c r="BE13" s="232"/>
      <c r="BF13" s="232"/>
      <c r="BG13" s="232"/>
      <c r="BH13" s="232"/>
      <c r="BI13" s="232"/>
      <c r="BJ13" s="232"/>
      <c r="BK13" s="232"/>
      <c r="BL13" s="232"/>
      <c r="BM13" s="232"/>
      <c r="BN13" s="232"/>
      <c r="BO13" s="232"/>
      <c r="BP13" s="232"/>
      <c r="BQ13" s="237">
        <v>7</v>
      </c>
      <c r="BR13" s="238"/>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3"/>
    </row>
    <row r="14" spans="1:131" s="234" customFormat="1" ht="26.25" customHeight="1" x14ac:dyDescent="0.15">
      <c r="A14" s="237">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1"/>
      <c r="BA14" s="231"/>
      <c r="BB14" s="231"/>
      <c r="BC14" s="231"/>
      <c r="BD14" s="231"/>
      <c r="BE14" s="232"/>
      <c r="BF14" s="232"/>
      <c r="BG14" s="232"/>
      <c r="BH14" s="232"/>
      <c r="BI14" s="232"/>
      <c r="BJ14" s="232"/>
      <c r="BK14" s="232"/>
      <c r="BL14" s="232"/>
      <c r="BM14" s="232"/>
      <c r="BN14" s="232"/>
      <c r="BO14" s="232"/>
      <c r="BP14" s="232"/>
      <c r="BQ14" s="237">
        <v>8</v>
      </c>
      <c r="BR14" s="238"/>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3"/>
    </row>
    <row r="15" spans="1:131" s="234" customFormat="1" ht="26.25" customHeight="1" x14ac:dyDescent="0.15">
      <c r="A15" s="237">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1"/>
      <c r="BA15" s="231"/>
      <c r="BB15" s="231"/>
      <c r="BC15" s="231"/>
      <c r="BD15" s="231"/>
      <c r="BE15" s="232"/>
      <c r="BF15" s="232"/>
      <c r="BG15" s="232"/>
      <c r="BH15" s="232"/>
      <c r="BI15" s="232"/>
      <c r="BJ15" s="232"/>
      <c r="BK15" s="232"/>
      <c r="BL15" s="232"/>
      <c r="BM15" s="232"/>
      <c r="BN15" s="232"/>
      <c r="BO15" s="232"/>
      <c r="BP15" s="232"/>
      <c r="BQ15" s="237">
        <v>9</v>
      </c>
      <c r="BR15" s="238"/>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3"/>
    </row>
    <row r="16" spans="1:131" s="234" customFormat="1" ht="26.25" customHeight="1" x14ac:dyDescent="0.15">
      <c r="A16" s="237">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1"/>
      <c r="BA16" s="231"/>
      <c r="BB16" s="231"/>
      <c r="BC16" s="231"/>
      <c r="BD16" s="231"/>
      <c r="BE16" s="232"/>
      <c r="BF16" s="232"/>
      <c r="BG16" s="232"/>
      <c r="BH16" s="232"/>
      <c r="BI16" s="232"/>
      <c r="BJ16" s="232"/>
      <c r="BK16" s="232"/>
      <c r="BL16" s="232"/>
      <c r="BM16" s="232"/>
      <c r="BN16" s="232"/>
      <c r="BO16" s="232"/>
      <c r="BP16" s="232"/>
      <c r="BQ16" s="237">
        <v>10</v>
      </c>
      <c r="BR16" s="238"/>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3"/>
    </row>
    <row r="17" spans="1:131" s="234" customFormat="1" ht="26.25" customHeight="1" x14ac:dyDescent="0.15">
      <c r="A17" s="237">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1"/>
      <c r="BA17" s="231"/>
      <c r="BB17" s="231"/>
      <c r="BC17" s="231"/>
      <c r="BD17" s="231"/>
      <c r="BE17" s="232"/>
      <c r="BF17" s="232"/>
      <c r="BG17" s="232"/>
      <c r="BH17" s="232"/>
      <c r="BI17" s="232"/>
      <c r="BJ17" s="232"/>
      <c r="BK17" s="232"/>
      <c r="BL17" s="232"/>
      <c r="BM17" s="232"/>
      <c r="BN17" s="232"/>
      <c r="BO17" s="232"/>
      <c r="BP17" s="232"/>
      <c r="BQ17" s="237">
        <v>11</v>
      </c>
      <c r="BR17" s="238"/>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3"/>
    </row>
    <row r="18" spans="1:131" s="234" customFormat="1" ht="26.25" customHeight="1" x14ac:dyDescent="0.15">
      <c r="A18" s="237">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1"/>
      <c r="BA18" s="231"/>
      <c r="BB18" s="231"/>
      <c r="BC18" s="231"/>
      <c r="BD18" s="231"/>
      <c r="BE18" s="232"/>
      <c r="BF18" s="232"/>
      <c r="BG18" s="232"/>
      <c r="BH18" s="232"/>
      <c r="BI18" s="232"/>
      <c r="BJ18" s="232"/>
      <c r="BK18" s="232"/>
      <c r="BL18" s="232"/>
      <c r="BM18" s="232"/>
      <c r="BN18" s="232"/>
      <c r="BO18" s="232"/>
      <c r="BP18" s="232"/>
      <c r="BQ18" s="237">
        <v>12</v>
      </c>
      <c r="BR18" s="238"/>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3"/>
    </row>
    <row r="19" spans="1:131" s="234" customFormat="1" ht="26.25" customHeight="1" x14ac:dyDescent="0.15">
      <c r="A19" s="237">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1"/>
      <c r="BA19" s="231"/>
      <c r="BB19" s="231"/>
      <c r="BC19" s="231"/>
      <c r="BD19" s="231"/>
      <c r="BE19" s="232"/>
      <c r="BF19" s="232"/>
      <c r="BG19" s="232"/>
      <c r="BH19" s="232"/>
      <c r="BI19" s="232"/>
      <c r="BJ19" s="232"/>
      <c r="BK19" s="232"/>
      <c r="BL19" s="232"/>
      <c r="BM19" s="232"/>
      <c r="BN19" s="232"/>
      <c r="BO19" s="232"/>
      <c r="BP19" s="232"/>
      <c r="BQ19" s="237">
        <v>13</v>
      </c>
      <c r="BR19" s="238"/>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3"/>
    </row>
    <row r="20" spans="1:131" s="234" customFormat="1" ht="26.25" customHeight="1" x14ac:dyDescent="0.15">
      <c r="A20" s="237">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1"/>
      <c r="BA20" s="231"/>
      <c r="BB20" s="231"/>
      <c r="BC20" s="231"/>
      <c r="BD20" s="231"/>
      <c r="BE20" s="232"/>
      <c r="BF20" s="232"/>
      <c r="BG20" s="232"/>
      <c r="BH20" s="232"/>
      <c r="BI20" s="232"/>
      <c r="BJ20" s="232"/>
      <c r="BK20" s="232"/>
      <c r="BL20" s="232"/>
      <c r="BM20" s="232"/>
      <c r="BN20" s="232"/>
      <c r="BO20" s="232"/>
      <c r="BP20" s="232"/>
      <c r="BQ20" s="237">
        <v>14</v>
      </c>
      <c r="BR20" s="238"/>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3"/>
    </row>
    <row r="21" spans="1:131" s="234" customFormat="1" ht="26.25" customHeight="1" thickBot="1" x14ac:dyDescent="0.2">
      <c r="A21" s="237">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1"/>
      <c r="BA21" s="231"/>
      <c r="BB21" s="231"/>
      <c r="BC21" s="231"/>
      <c r="BD21" s="231"/>
      <c r="BE21" s="232"/>
      <c r="BF21" s="232"/>
      <c r="BG21" s="232"/>
      <c r="BH21" s="232"/>
      <c r="BI21" s="232"/>
      <c r="BJ21" s="232"/>
      <c r="BK21" s="232"/>
      <c r="BL21" s="232"/>
      <c r="BM21" s="232"/>
      <c r="BN21" s="232"/>
      <c r="BO21" s="232"/>
      <c r="BP21" s="232"/>
      <c r="BQ21" s="237">
        <v>15</v>
      </c>
      <c r="BR21" s="238"/>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3"/>
    </row>
    <row r="22" spans="1:131" s="234" customFormat="1" ht="26.25" customHeight="1" x14ac:dyDescent="0.15">
      <c r="A22" s="237">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32"/>
      <c r="BF22" s="232"/>
      <c r="BG22" s="232"/>
      <c r="BH22" s="232"/>
      <c r="BI22" s="232"/>
      <c r="BJ22" s="232"/>
      <c r="BK22" s="232"/>
      <c r="BL22" s="232"/>
      <c r="BM22" s="232"/>
      <c r="BN22" s="232"/>
      <c r="BO22" s="232"/>
      <c r="BP22" s="232"/>
      <c r="BQ22" s="237">
        <v>16</v>
      </c>
      <c r="BR22" s="238"/>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3"/>
    </row>
    <row r="23" spans="1:131" s="234" customFormat="1" ht="26.25" customHeight="1" thickBot="1" x14ac:dyDescent="0.2">
      <c r="A23" s="239" t="s">
        <v>393</v>
      </c>
      <c r="B23" s="1001" t="s">
        <v>394</v>
      </c>
      <c r="C23" s="1002"/>
      <c r="D23" s="1002"/>
      <c r="E23" s="1002"/>
      <c r="F23" s="1002"/>
      <c r="G23" s="1002"/>
      <c r="H23" s="1002"/>
      <c r="I23" s="1002"/>
      <c r="J23" s="1002"/>
      <c r="K23" s="1002"/>
      <c r="L23" s="1002"/>
      <c r="M23" s="1002"/>
      <c r="N23" s="1002"/>
      <c r="O23" s="1002"/>
      <c r="P23" s="1012"/>
      <c r="Q23" s="1131">
        <v>5961</v>
      </c>
      <c r="R23" s="1125"/>
      <c r="S23" s="1125"/>
      <c r="T23" s="1125"/>
      <c r="U23" s="1125"/>
      <c r="V23" s="1125">
        <v>5847</v>
      </c>
      <c r="W23" s="1125"/>
      <c r="X23" s="1125"/>
      <c r="Y23" s="1125"/>
      <c r="Z23" s="1125"/>
      <c r="AA23" s="1125">
        <v>114</v>
      </c>
      <c r="AB23" s="1125"/>
      <c r="AC23" s="1125"/>
      <c r="AD23" s="1125"/>
      <c r="AE23" s="1132"/>
      <c r="AF23" s="1133">
        <v>112</v>
      </c>
      <c r="AG23" s="1125"/>
      <c r="AH23" s="1125"/>
      <c r="AI23" s="1125"/>
      <c r="AJ23" s="1134"/>
      <c r="AK23" s="1135"/>
      <c r="AL23" s="1136"/>
      <c r="AM23" s="1136"/>
      <c r="AN23" s="1136"/>
      <c r="AO23" s="1136"/>
      <c r="AP23" s="1125">
        <v>5797</v>
      </c>
      <c r="AQ23" s="1125"/>
      <c r="AR23" s="1125"/>
      <c r="AS23" s="1125"/>
      <c r="AT23" s="1125"/>
      <c r="AU23" s="1126"/>
      <c r="AV23" s="1126"/>
      <c r="AW23" s="1126"/>
      <c r="AX23" s="1126"/>
      <c r="AY23" s="1127"/>
      <c r="AZ23" s="1128" t="s">
        <v>128</v>
      </c>
      <c r="BA23" s="1129"/>
      <c r="BB23" s="1129"/>
      <c r="BC23" s="1129"/>
      <c r="BD23" s="1130"/>
      <c r="BE23" s="232"/>
      <c r="BF23" s="232"/>
      <c r="BG23" s="232"/>
      <c r="BH23" s="232"/>
      <c r="BI23" s="232"/>
      <c r="BJ23" s="232"/>
      <c r="BK23" s="232"/>
      <c r="BL23" s="232"/>
      <c r="BM23" s="232"/>
      <c r="BN23" s="232"/>
      <c r="BO23" s="232"/>
      <c r="BP23" s="232"/>
      <c r="BQ23" s="237">
        <v>17</v>
      </c>
      <c r="BR23" s="238"/>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3"/>
    </row>
    <row r="24" spans="1:131" s="234"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1"/>
      <c r="BA24" s="231"/>
      <c r="BB24" s="231"/>
      <c r="BC24" s="231"/>
      <c r="BD24" s="231"/>
      <c r="BE24" s="232"/>
      <c r="BF24" s="232"/>
      <c r="BG24" s="232"/>
      <c r="BH24" s="232"/>
      <c r="BI24" s="232"/>
      <c r="BJ24" s="232"/>
      <c r="BK24" s="232"/>
      <c r="BL24" s="232"/>
      <c r="BM24" s="232"/>
      <c r="BN24" s="232"/>
      <c r="BO24" s="232"/>
      <c r="BP24" s="232"/>
      <c r="BQ24" s="237">
        <v>18</v>
      </c>
      <c r="BR24" s="238"/>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3"/>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1"/>
      <c r="BK25" s="231"/>
      <c r="BL25" s="231"/>
      <c r="BM25" s="231"/>
      <c r="BN25" s="231"/>
      <c r="BO25" s="240"/>
      <c r="BP25" s="240"/>
      <c r="BQ25" s="237">
        <v>19</v>
      </c>
      <c r="BR25" s="238"/>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9"/>
    </row>
    <row r="26" spans="1:131" ht="26.25" customHeight="1" x14ac:dyDescent="0.15">
      <c r="A26" s="1059" t="s">
        <v>373</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380</v>
      </c>
      <c r="BF26" s="1066"/>
      <c r="BG26" s="1066"/>
      <c r="BH26" s="1066"/>
      <c r="BI26" s="1079"/>
      <c r="BJ26" s="231"/>
      <c r="BK26" s="231"/>
      <c r="BL26" s="231"/>
      <c r="BM26" s="231"/>
      <c r="BN26" s="231"/>
      <c r="BO26" s="240"/>
      <c r="BP26" s="240"/>
      <c r="BQ26" s="237">
        <v>20</v>
      </c>
      <c r="BR26" s="238"/>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9"/>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1"/>
      <c r="BK27" s="231"/>
      <c r="BL27" s="231"/>
      <c r="BM27" s="231"/>
      <c r="BN27" s="231"/>
      <c r="BO27" s="240"/>
      <c r="BP27" s="240"/>
      <c r="BQ27" s="237">
        <v>21</v>
      </c>
      <c r="BR27" s="238"/>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9"/>
    </row>
    <row r="28" spans="1:131" ht="26.25" customHeight="1" thickTop="1" x14ac:dyDescent="0.15">
      <c r="A28" s="241">
        <v>1</v>
      </c>
      <c r="B28" s="1111" t="s">
        <v>405</v>
      </c>
      <c r="C28" s="1112"/>
      <c r="D28" s="1112"/>
      <c r="E28" s="1112"/>
      <c r="F28" s="1112"/>
      <c r="G28" s="1112"/>
      <c r="H28" s="1112"/>
      <c r="I28" s="1112"/>
      <c r="J28" s="1112"/>
      <c r="K28" s="1112"/>
      <c r="L28" s="1112"/>
      <c r="M28" s="1112"/>
      <c r="N28" s="1112"/>
      <c r="O28" s="1112"/>
      <c r="P28" s="1113"/>
      <c r="Q28" s="1114">
        <v>274</v>
      </c>
      <c r="R28" s="1115"/>
      <c r="S28" s="1115"/>
      <c r="T28" s="1115"/>
      <c r="U28" s="1115"/>
      <c r="V28" s="1115">
        <v>267</v>
      </c>
      <c r="W28" s="1115"/>
      <c r="X28" s="1115"/>
      <c r="Y28" s="1115"/>
      <c r="Z28" s="1115"/>
      <c r="AA28" s="1115">
        <v>7</v>
      </c>
      <c r="AB28" s="1115"/>
      <c r="AC28" s="1115"/>
      <c r="AD28" s="1115"/>
      <c r="AE28" s="1116"/>
      <c r="AF28" s="1117">
        <v>7</v>
      </c>
      <c r="AG28" s="1115"/>
      <c r="AH28" s="1115"/>
      <c r="AI28" s="1115"/>
      <c r="AJ28" s="1118"/>
      <c r="AK28" s="1106">
        <v>19</v>
      </c>
      <c r="AL28" s="1107"/>
      <c r="AM28" s="1107"/>
      <c r="AN28" s="1107"/>
      <c r="AO28" s="1107"/>
      <c r="AP28" s="1107" t="s">
        <v>507</v>
      </c>
      <c r="AQ28" s="1107"/>
      <c r="AR28" s="1107"/>
      <c r="AS28" s="1107"/>
      <c r="AT28" s="1107"/>
      <c r="AU28" s="1107" t="s">
        <v>507</v>
      </c>
      <c r="AV28" s="1107"/>
      <c r="AW28" s="1107"/>
      <c r="AX28" s="1107"/>
      <c r="AY28" s="1107"/>
      <c r="AZ28" s="1108" t="s">
        <v>507</v>
      </c>
      <c r="BA28" s="1108"/>
      <c r="BB28" s="1108"/>
      <c r="BC28" s="1108"/>
      <c r="BD28" s="1108"/>
      <c r="BE28" s="1109"/>
      <c r="BF28" s="1109"/>
      <c r="BG28" s="1109"/>
      <c r="BH28" s="1109"/>
      <c r="BI28" s="1110"/>
      <c r="BJ28" s="231"/>
      <c r="BK28" s="231"/>
      <c r="BL28" s="231"/>
      <c r="BM28" s="231"/>
      <c r="BN28" s="231"/>
      <c r="BO28" s="240"/>
      <c r="BP28" s="240"/>
      <c r="BQ28" s="237">
        <v>22</v>
      </c>
      <c r="BR28" s="238"/>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9"/>
    </row>
    <row r="29" spans="1:131" ht="26.25" customHeight="1" x14ac:dyDescent="0.15">
      <c r="A29" s="241">
        <v>2</v>
      </c>
      <c r="B29" s="1094" t="s">
        <v>406</v>
      </c>
      <c r="C29" s="1095"/>
      <c r="D29" s="1095"/>
      <c r="E29" s="1095"/>
      <c r="F29" s="1095"/>
      <c r="G29" s="1095"/>
      <c r="H29" s="1095"/>
      <c r="I29" s="1095"/>
      <c r="J29" s="1095"/>
      <c r="K29" s="1095"/>
      <c r="L29" s="1095"/>
      <c r="M29" s="1095"/>
      <c r="N29" s="1095"/>
      <c r="O29" s="1095"/>
      <c r="P29" s="1096"/>
      <c r="Q29" s="1102">
        <v>38</v>
      </c>
      <c r="R29" s="1103"/>
      <c r="S29" s="1103"/>
      <c r="T29" s="1103"/>
      <c r="U29" s="1103"/>
      <c r="V29" s="1103">
        <v>38</v>
      </c>
      <c r="W29" s="1103"/>
      <c r="X29" s="1103"/>
      <c r="Y29" s="1103"/>
      <c r="Z29" s="1103"/>
      <c r="AA29" s="1103">
        <v>0</v>
      </c>
      <c r="AB29" s="1103"/>
      <c r="AC29" s="1103"/>
      <c r="AD29" s="1103"/>
      <c r="AE29" s="1104"/>
      <c r="AF29" s="1099">
        <v>0</v>
      </c>
      <c r="AG29" s="1100"/>
      <c r="AH29" s="1100"/>
      <c r="AI29" s="1100"/>
      <c r="AJ29" s="1101"/>
      <c r="AK29" s="1044">
        <v>16</v>
      </c>
      <c r="AL29" s="1035"/>
      <c r="AM29" s="1035"/>
      <c r="AN29" s="1035"/>
      <c r="AO29" s="1035"/>
      <c r="AP29" s="1035" t="s">
        <v>507</v>
      </c>
      <c r="AQ29" s="1035"/>
      <c r="AR29" s="1035"/>
      <c r="AS29" s="1035"/>
      <c r="AT29" s="1035"/>
      <c r="AU29" s="1035" t="s">
        <v>507</v>
      </c>
      <c r="AV29" s="1035"/>
      <c r="AW29" s="1035"/>
      <c r="AX29" s="1035"/>
      <c r="AY29" s="1035"/>
      <c r="AZ29" s="1105" t="s">
        <v>507</v>
      </c>
      <c r="BA29" s="1105"/>
      <c r="BB29" s="1105"/>
      <c r="BC29" s="1105"/>
      <c r="BD29" s="1105"/>
      <c r="BE29" s="1036"/>
      <c r="BF29" s="1036"/>
      <c r="BG29" s="1036"/>
      <c r="BH29" s="1036"/>
      <c r="BI29" s="1037"/>
      <c r="BJ29" s="231"/>
      <c r="BK29" s="231"/>
      <c r="BL29" s="231"/>
      <c r="BM29" s="231"/>
      <c r="BN29" s="231"/>
      <c r="BO29" s="240"/>
      <c r="BP29" s="240"/>
      <c r="BQ29" s="237">
        <v>23</v>
      </c>
      <c r="BR29" s="238"/>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9"/>
    </row>
    <row r="30" spans="1:131" ht="26.25" customHeight="1" x14ac:dyDescent="0.15">
      <c r="A30" s="241">
        <v>3</v>
      </c>
      <c r="B30" s="1094" t="s">
        <v>407</v>
      </c>
      <c r="C30" s="1095"/>
      <c r="D30" s="1095"/>
      <c r="E30" s="1095"/>
      <c r="F30" s="1095"/>
      <c r="G30" s="1095"/>
      <c r="H30" s="1095"/>
      <c r="I30" s="1095"/>
      <c r="J30" s="1095"/>
      <c r="K30" s="1095"/>
      <c r="L30" s="1095"/>
      <c r="M30" s="1095"/>
      <c r="N30" s="1095"/>
      <c r="O30" s="1095"/>
      <c r="P30" s="1096"/>
      <c r="Q30" s="1102">
        <v>278</v>
      </c>
      <c r="R30" s="1103"/>
      <c r="S30" s="1103"/>
      <c r="T30" s="1103"/>
      <c r="U30" s="1103"/>
      <c r="V30" s="1103">
        <v>274</v>
      </c>
      <c r="W30" s="1103"/>
      <c r="X30" s="1103"/>
      <c r="Y30" s="1103"/>
      <c r="Z30" s="1103"/>
      <c r="AA30" s="1103">
        <v>4</v>
      </c>
      <c r="AB30" s="1103"/>
      <c r="AC30" s="1103"/>
      <c r="AD30" s="1103"/>
      <c r="AE30" s="1104"/>
      <c r="AF30" s="1099">
        <v>4</v>
      </c>
      <c r="AG30" s="1100"/>
      <c r="AH30" s="1100"/>
      <c r="AI30" s="1100"/>
      <c r="AJ30" s="1101"/>
      <c r="AK30" s="1044">
        <v>41</v>
      </c>
      <c r="AL30" s="1035"/>
      <c r="AM30" s="1035"/>
      <c r="AN30" s="1035"/>
      <c r="AO30" s="1035"/>
      <c r="AP30" s="1035" t="s">
        <v>507</v>
      </c>
      <c r="AQ30" s="1035"/>
      <c r="AR30" s="1035"/>
      <c r="AS30" s="1035"/>
      <c r="AT30" s="1035"/>
      <c r="AU30" s="1035" t="s">
        <v>507</v>
      </c>
      <c r="AV30" s="1035"/>
      <c r="AW30" s="1035"/>
      <c r="AX30" s="1035"/>
      <c r="AY30" s="1035"/>
      <c r="AZ30" s="1105" t="s">
        <v>507</v>
      </c>
      <c r="BA30" s="1105"/>
      <c r="BB30" s="1105"/>
      <c r="BC30" s="1105"/>
      <c r="BD30" s="1105"/>
      <c r="BE30" s="1036"/>
      <c r="BF30" s="1036"/>
      <c r="BG30" s="1036"/>
      <c r="BH30" s="1036"/>
      <c r="BI30" s="1037"/>
      <c r="BJ30" s="231"/>
      <c r="BK30" s="231"/>
      <c r="BL30" s="231"/>
      <c r="BM30" s="231"/>
      <c r="BN30" s="231"/>
      <c r="BO30" s="240"/>
      <c r="BP30" s="240"/>
      <c r="BQ30" s="237">
        <v>24</v>
      </c>
      <c r="BR30" s="238"/>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9"/>
    </row>
    <row r="31" spans="1:131" ht="26.25" customHeight="1" x14ac:dyDescent="0.15">
      <c r="A31" s="241">
        <v>4</v>
      </c>
      <c r="B31" s="1094" t="s">
        <v>408</v>
      </c>
      <c r="C31" s="1095"/>
      <c r="D31" s="1095"/>
      <c r="E31" s="1095"/>
      <c r="F31" s="1095"/>
      <c r="G31" s="1095"/>
      <c r="H31" s="1095"/>
      <c r="I31" s="1095"/>
      <c r="J31" s="1095"/>
      <c r="K31" s="1095"/>
      <c r="L31" s="1095"/>
      <c r="M31" s="1095"/>
      <c r="N31" s="1095"/>
      <c r="O31" s="1095"/>
      <c r="P31" s="1096"/>
      <c r="Q31" s="1102">
        <v>191</v>
      </c>
      <c r="R31" s="1103"/>
      <c r="S31" s="1103"/>
      <c r="T31" s="1103"/>
      <c r="U31" s="1103"/>
      <c r="V31" s="1103">
        <v>188</v>
      </c>
      <c r="W31" s="1103"/>
      <c r="X31" s="1103"/>
      <c r="Y31" s="1103"/>
      <c r="Z31" s="1103"/>
      <c r="AA31" s="1103">
        <v>3</v>
      </c>
      <c r="AB31" s="1103"/>
      <c r="AC31" s="1103"/>
      <c r="AD31" s="1103"/>
      <c r="AE31" s="1104"/>
      <c r="AF31" s="1099">
        <v>3</v>
      </c>
      <c r="AG31" s="1100"/>
      <c r="AH31" s="1100"/>
      <c r="AI31" s="1100"/>
      <c r="AJ31" s="1101"/>
      <c r="AK31" s="1044">
        <v>85</v>
      </c>
      <c r="AL31" s="1035"/>
      <c r="AM31" s="1035"/>
      <c r="AN31" s="1035"/>
      <c r="AO31" s="1035"/>
      <c r="AP31" s="1035">
        <v>819</v>
      </c>
      <c r="AQ31" s="1035"/>
      <c r="AR31" s="1035"/>
      <c r="AS31" s="1035"/>
      <c r="AT31" s="1035"/>
      <c r="AU31" s="1035">
        <v>632</v>
      </c>
      <c r="AV31" s="1035"/>
      <c r="AW31" s="1035"/>
      <c r="AX31" s="1035"/>
      <c r="AY31" s="1035"/>
      <c r="AZ31" s="1105" t="s">
        <v>507</v>
      </c>
      <c r="BA31" s="1105"/>
      <c r="BB31" s="1105"/>
      <c r="BC31" s="1105"/>
      <c r="BD31" s="1105"/>
      <c r="BE31" s="1036" t="s">
        <v>409</v>
      </c>
      <c r="BF31" s="1036"/>
      <c r="BG31" s="1036"/>
      <c r="BH31" s="1036"/>
      <c r="BI31" s="1037"/>
      <c r="BJ31" s="231"/>
      <c r="BK31" s="231"/>
      <c r="BL31" s="231"/>
      <c r="BM31" s="231"/>
      <c r="BN31" s="231"/>
      <c r="BO31" s="240"/>
      <c r="BP31" s="240"/>
      <c r="BQ31" s="237">
        <v>25</v>
      </c>
      <c r="BR31" s="238"/>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9"/>
    </row>
    <row r="32" spans="1:131" ht="26.25" customHeight="1" x14ac:dyDescent="0.15">
      <c r="A32" s="241">
        <v>5</v>
      </c>
      <c r="B32" s="1094" t="s">
        <v>410</v>
      </c>
      <c r="C32" s="1095"/>
      <c r="D32" s="1095"/>
      <c r="E32" s="1095"/>
      <c r="F32" s="1095"/>
      <c r="G32" s="1095"/>
      <c r="H32" s="1095"/>
      <c r="I32" s="1095"/>
      <c r="J32" s="1095"/>
      <c r="K32" s="1095"/>
      <c r="L32" s="1095"/>
      <c r="M32" s="1095"/>
      <c r="N32" s="1095"/>
      <c r="O32" s="1095"/>
      <c r="P32" s="1096"/>
      <c r="Q32" s="1102">
        <v>392</v>
      </c>
      <c r="R32" s="1103"/>
      <c r="S32" s="1103"/>
      <c r="T32" s="1103"/>
      <c r="U32" s="1103"/>
      <c r="V32" s="1103">
        <v>391</v>
      </c>
      <c r="W32" s="1103"/>
      <c r="X32" s="1103"/>
      <c r="Y32" s="1103"/>
      <c r="Z32" s="1103"/>
      <c r="AA32" s="1103">
        <v>1</v>
      </c>
      <c r="AB32" s="1103"/>
      <c r="AC32" s="1103"/>
      <c r="AD32" s="1103"/>
      <c r="AE32" s="1104"/>
      <c r="AF32" s="1099">
        <v>1</v>
      </c>
      <c r="AG32" s="1100"/>
      <c r="AH32" s="1100"/>
      <c r="AI32" s="1100"/>
      <c r="AJ32" s="1101"/>
      <c r="AK32" s="1044">
        <v>74</v>
      </c>
      <c r="AL32" s="1035"/>
      <c r="AM32" s="1035"/>
      <c r="AN32" s="1035"/>
      <c r="AO32" s="1035"/>
      <c r="AP32" s="1035">
        <v>577</v>
      </c>
      <c r="AQ32" s="1035"/>
      <c r="AR32" s="1035"/>
      <c r="AS32" s="1035"/>
      <c r="AT32" s="1035"/>
      <c r="AU32" s="1035">
        <v>492</v>
      </c>
      <c r="AV32" s="1035"/>
      <c r="AW32" s="1035"/>
      <c r="AX32" s="1035"/>
      <c r="AY32" s="1035"/>
      <c r="AZ32" s="1105" t="s">
        <v>507</v>
      </c>
      <c r="BA32" s="1105"/>
      <c r="BB32" s="1105"/>
      <c r="BC32" s="1105"/>
      <c r="BD32" s="1105"/>
      <c r="BE32" s="1036" t="s">
        <v>409</v>
      </c>
      <c r="BF32" s="1036"/>
      <c r="BG32" s="1036"/>
      <c r="BH32" s="1036"/>
      <c r="BI32" s="1037"/>
      <c r="BJ32" s="231"/>
      <c r="BK32" s="231"/>
      <c r="BL32" s="231"/>
      <c r="BM32" s="231"/>
      <c r="BN32" s="231"/>
      <c r="BO32" s="240"/>
      <c r="BP32" s="240"/>
      <c r="BQ32" s="237">
        <v>26</v>
      </c>
      <c r="BR32" s="238"/>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9"/>
    </row>
    <row r="33" spans="1:131" ht="26.25" customHeight="1" x14ac:dyDescent="0.15">
      <c r="A33" s="241">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1"/>
      <c r="BK33" s="231"/>
      <c r="BL33" s="231"/>
      <c r="BM33" s="231"/>
      <c r="BN33" s="231"/>
      <c r="BO33" s="240"/>
      <c r="BP33" s="240"/>
      <c r="BQ33" s="237">
        <v>27</v>
      </c>
      <c r="BR33" s="238"/>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9"/>
    </row>
    <row r="34" spans="1:131" ht="26.25" customHeight="1" x14ac:dyDescent="0.15">
      <c r="A34" s="241">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1"/>
      <c r="BK34" s="231"/>
      <c r="BL34" s="231"/>
      <c r="BM34" s="231"/>
      <c r="BN34" s="231"/>
      <c r="BO34" s="240"/>
      <c r="BP34" s="240"/>
      <c r="BQ34" s="237">
        <v>28</v>
      </c>
      <c r="BR34" s="238"/>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9"/>
    </row>
    <row r="35" spans="1:131" ht="26.25" customHeight="1" x14ac:dyDescent="0.15">
      <c r="A35" s="241">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1"/>
      <c r="BK35" s="231"/>
      <c r="BL35" s="231"/>
      <c r="BM35" s="231"/>
      <c r="BN35" s="231"/>
      <c r="BO35" s="240"/>
      <c r="BP35" s="240"/>
      <c r="BQ35" s="237">
        <v>29</v>
      </c>
      <c r="BR35" s="238"/>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9"/>
    </row>
    <row r="36" spans="1:131" ht="26.25" customHeight="1" x14ac:dyDescent="0.15">
      <c r="A36" s="241">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1"/>
      <c r="BK36" s="231"/>
      <c r="BL36" s="231"/>
      <c r="BM36" s="231"/>
      <c r="BN36" s="231"/>
      <c r="BO36" s="240"/>
      <c r="BP36" s="240"/>
      <c r="BQ36" s="237">
        <v>30</v>
      </c>
      <c r="BR36" s="238"/>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9"/>
    </row>
    <row r="37" spans="1:131" ht="26.25" customHeight="1" x14ac:dyDescent="0.15">
      <c r="A37" s="241">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1"/>
      <c r="BK37" s="231"/>
      <c r="BL37" s="231"/>
      <c r="BM37" s="231"/>
      <c r="BN37" s="231"/>
      <c r="BO37" s="240"/>
      <c r="BP37" s="240"/>
      <c r="BQ37" s="237">
        <v>31</v>
      </c>
      <c r="BR37" s="238"/>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9"/>
    </row>
    <row r="38" spans="1:131" ht="26.25" customHeight="1" x14ac:dyDescent="0.15">
      <c r="A38" s="241">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1"/>
      <c r="BK38" s="231"/>
      <c r="BL38" s="231"/>
      <c r="BM38" s="231"/>
      <c r="BN38" s="231"/>
      <c r="BO38" s="240"/>
      <c r="BP38" s="240"/>
      <c r="BQ38" s="237">
        <v>32</v>
      </c>
      <c r="BR38" s="238"/>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9"/>
    </row>
    <row r="39" spans="1:131" ht="26.25" customHeight="1" x14ac:dyDescent="0.15">
      <c r="A39" s="241">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1"/>
      <c r="BK39" s="231"/>
      <c r="BL39" s="231"/>
      <c r="BM39" s="231"/>
      <c r="BN39" s="231"/>
      <c r="BO39" s="240"/>
      <c r="BP39" s="240"/>
      <c r="BQ39" s="237">
        <v>33</v>
      </c>
      <c r="BR39" s="238"/>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9"/>
    </row>
    <row r="40" spans="1:131" ht="26.25" customHeight="1" x14ac:dyDescent="0.15">
      <c r="A40" s="237">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1"/>
      <c r="BK40" s="231"/>
      <c r="BL40" s="231"/>
      <c r="BM40" s="231"/>
      <c r="BN40" s="231"/>
      <c r="BO40" s="240"/>
      <c r="BP40" s="240"/>
      <c r="BQ40" s="237">
        <v>34</v>
      </c>
      <c r="BR40" s="238"/>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9"/>
    </row>
    <row r="41" spans="1:131" ht="26.25" customHeight="1" x14ac:dyDescent="0.15">
      <c r="A41" s="237">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1"/>
      <c r="BK41" s="231"/>
      <c r="BL41" s="231"/>
      <c r="BM41" s="231"/>
      <c r="BN41" s="231"/>
      <c r="BO41" s="240"/>
      <c r="BP41" s="240"/>
      <c r="BQ41" s="237">
        <v>35</v>
      </c>
      <c r="BR41" s="238"/>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9"/>
    </row>
    <row r="42" spans="1:131" ht="26.25" customHeight="1" x14ac:dyDescent="0.15">
      <c r="A42" s="237">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1"/>
      <c r="BK42" s="231"/>
      <c r="BL42" s="231"/>
      <c r="BM42" s="231"/>
      <c r="BN42" s="231"/>
      <c r="BO42" s="240"/>
      <c r="BP42" s="240"/>
      <c r="BQ42" s="237">
        <v>36</v>
      </c>
      <c r="BR42" s="238"/>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9"/>
    </row>
    <row r="43" spans="1:131" ht="26.25" customHeight="1" x14ac:dyDescent="0.15">
      <c r="A43" s="237">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1"/>
      <c r="BK43" s="231"/>
      <c r="BL43" s="231"/>
      <c r="BM43" s="231"/>
      <c r="BN43" s="231"/>
      <c r="BO43" s="240"/>
      <c r="BP43" s="240"/>
      <c r="BQ43" s="237">
        <v>37</v>
      </c>
      <c r="BR43" s="238"/>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9"/>
    </row>
    <row r="44" spans="1:131" ht="26.25" customHeight="1" x14ac:dyDescent="0.15">
      <c r="A44" s="237">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1"/>
      <c r="BK44" s="231"/>
      <c r="BL44" s="231"/>
      <c r="BM44" s="231"/>
      <c r="BN44" s="231"/>
      <c r="BO44" s="240"/>
      <c r="BP44" s="240"/>
      <c r="BQ44" s="237">
        <v>38</v>
      </c>
      <c r="BR44" s="238"/>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9"/>
    </row>
    <row r="45" spans="1:131" ht="26.25" customHeight="1" x14ac:dyDescent="0.15">
      <c r="A45" s="237">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1"/>
      <c r="BK45" s="231"/>
      <c r="BL45" s="231"/>
      <c r="BM45" s="231"/>
      <c r="BN45" s="231"/>
      <c r="BO45" s="240"/>
      <c r="BP45" s="240"/>
      <c r="BQ45" s="237">
        <v>39</v>
      </c>
      <c r="BR45" s="238"/>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9"/>
    </row>
    <row r="46" spans="1:131" ht="26.25" customHeight="1" x14ac:dyDescent="0.15">
      <c r="A46" s="237">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1"/>
      <c r="BK46" s="231"/>
      <c r="BL46" s="231"/>
      <c r="BM46" s="231"/>
      <c r="BN46" s="231"/>
      <c r="BO46" s="240"/>
      <c r="BP46" s="240"/>
      <c r="BQ46" s="237">
        <v>40</v>
      </c>
      <c r="BR46" s="238"/>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9"/>
    </row>
    <row r="47" spans="1:131" ht="26.25" customHeight="1" x14ac:dyDescent="0.15">
      <c r="A47" s="237">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1"/>
      <c r="BK47" s="231"/>
      <c r="BL47" s="231"/>
      <c r="BM47" s="231"/>
      <c r="BN47" s="231"/>
      <c r="BO47" s="240"/>
      <c r="BP47" s="240"/>
      <c r="BQ47" s="237">
        <v>41</v>
      </c>
      <c r="BR47" s="238"/>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9"/>
    </row>
    <row r="48" spans="1:131" ht="26.25" customHeight="1" x14ac:dyDescent="0.15">
      <c r="A48" s="237">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1"/>
      <c r="BK48" s="231"/>
      <c r="BL48" s="231"/>
      <c r="BM48" s="231"/>
      <c r="BN48" s="231"/>
      <c r="BO48" s="240"/>
      <c r="BP48" s="240"/>
      <c r="BQ48" s="237">
        <v>42</v>
      </c>
      <c r="BR48" s="238"/>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9"/>
    </row>
    <row r="49" spans="1:131" ht="26.25" customHeight="1" x14ac:dyDescent="0.15">
      <c r="A49" s="237">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1"/>
      <c r="BK49" s="231"/>
      <c r="BL49" s="231"/>
      <c r="BM49" s="231"/>
      <c r="BN49" s="231"/>
      <c r="BO49" s="240"/>
      <c r="BP49" s="240"/>
      <c r="BQ49" s="237">
        <v>43</v>
      </c>
      <c r="BR49" s="238"/>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9"/>
    </row>
    <row r="50" spans="1:131" ht="26.25" customHeight="1" x14ac:dyDescent="0.15">
      <c r="A50" s="237">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1"/>
      <c r="BK50" s="231"/>
      <c r="BL50" s="231"/>
      <c r="BM50" s="231"/>
      <c r="BN50" s="231"/>
      <c r="BO50" s="240"/>
      <c r="BP50" s="240"/>
      <c r="BQ50" s="237">
        <v>44</v>
      </c>
      <c r="BR50" s="238"/>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9"/>
    </row>
    <row r="51" spans="1:131" ht="26.25" customHeight="1" x14ac:dyDescent="0.15">
      <c r="A51" s="237">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1"/>
      <c r="BK51" s="231"/>
      <c r="BL51" s="231"/>
      <c r="BM51" s="231"/>
      <c r="BN51" s="231"/>
      <c r="BO51" s="240"/>
      <c r="BP51" s="240"/>
      <c r="BQ51" s="237">
        <v>45</v>
      </c>
      <c r="BR51" s="238"/>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9"/>
    </row>
    <row r="52" spans="1:131" ht="26.25" customHeight="1" x14ac:dyDescent="0.15">
      <c r="A52" s="237">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1"/>
      <c r="BK52" s="231"/>
      <c r="BL52" s="231"/>
      <c r="BM52" s="231"/>
      <c r="BN52" s="231"/>
      <c r="BO52" s="240"/>
      <c r="BP52" s="240"/>
      <c r="BQ52" s="237">
        <v>46</v>
      </c>
      <c r="BR52" s="238"/>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9"/>
    </row>
    <row r="53" spans="1:131" ht="26.25" customHeight="1" x14ac:dyDescent="0.15">
      <c r="A53" s="237">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1"/>
      <c r="BK53" s="231"/>
      <c r="BL53" s="231"/>
      <c r="BM53" s="231"/>
      <c r="BN53" s="231"/>
      <c r="BO53" s="240"/>
      <c r="BP53" s="240"/>
      <c r="BQ53" s="237">
        <v>47</v>
      </c>
      <c r="BR53" s="238"/>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9"/>
    </row>
    <row r="54" spans="1:131" ht="26.25" customHeight="1" x14ac:dyDescent="0.15">
      <c r="A54" s="237">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1"/>
      <c r="BK54" s="231"/>
      <c r="BL54" s="231"/>
      <c r="BM54" s="231"/>
      <c r="BN54" s="231"/>
      <c r="BO54" s="240"/>
      <c r="BP54" s="240"/>
      <c r="BQ54" s="237">
        <v>48</v>
      </c>
      <c r="BR54" s="238"/>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9"/>
    </row>
    <row r="55" spans="1:131" ht="26.25" customHeight="1" x14ac:dyDescent="0.15">
      <c r="A55" s="237">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1"/>
      <c r="BK55" s="231"/>
      <c r="BL55" s="231"/>
      <c r="BM55" s="231"/>
      <c r="BN55" s="231"/>
      <c r="BO55" s="240"/>
      <c r="BP55" s="240"/>
      <c r="BQ55" s="237">
        <v>49</v>
      </c>
      <c r="BR55" s="238"/>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9"/>
    </row>
    <row r="56" spans="1:131" ht="26.25" customHeight="1" x14ac:dyDescent="0.15">
      <c r="A56" s="237">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1"/>
      <c r="BK56" s="231"/>
      <c r="BL56" s="231"/>
      <c r="BM56" s="231"/>
      <c r="BN56" s="231"/>
      <c r="BO56" s="240"/>
      <c r="BP56" s="240"/>
      <c r="BQ56" s="237">
        <v>50</v>
      </c>
      <c r="BR56" s="238"/>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9"/>
    </row>
    <row r="57" spans="1:131" ht="26.25" customHeight="1" x14ac:dyDescent="0.15">
      <c r="A57" s="237">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1"/>
      <c r="BK57" s="231"/>
      <c r="BL57" s="231"/>
      <c r="BM57" s="231"/>
      <c r="BN57" s="231"/>
      <c r="BO57" s="240"/>
      <c r="BP57" s="240"/>
      <c r="BQ57" s="237">
        <v>51</v>
      </c>
      <c r="BR57" s="238"/>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9"/>
    </row>
    <row r="58" spans="1:131" ht="26.25" customHeight="1" x14ac:dyDescent="0.15">
      <c r="A58" s="237">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1"/>
      <c r="BK58" s="231"/>
      <c r="BL58" s="231"/>
      <c r="BM58" s="231"/>
      <c r="BN58" s="231"/>
      <c r="BO58" s="240"/>
      <c r="BP58" s="240"/>
      <c r="BQ58" s="237">
        <v>52</v>
      </c>
      <c r="BR58" s="238"/>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9"/>
    </row>
    <row r="59" spans="1:131" ht="26.25" customHeight="1" x14ac:dyDescent="0.15">
      <c r="A59" s="237">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1"/>
      <c r="BK59" s="231"/>
      <c r="BL59" s="231"/>
      <c r="BM59" s="231"/>
      <c r="BN59" s="231"/>
      <c r="BO59" s="240"/>
      <c r="BP59" s="240"/>
      <c r="BQ59" s="237">
        <v>53</v>
      </c>
      <c r="BR59" s="238"/>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9"/>
    </row>
    <row r="60" spans="1:131" ht="26.25" customHeight="1" x14ac:dyDescent="0.15">
      <c r="A60" s="237">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1"/>
      <c r="BK60" s="231"/>
      <c r="BL60" s="231"/>
      <c r="BM60" s="231"/>
      <c r="BN60" s="231"/>
      <c r="BO60" s="240"/>
      <c r="BP60" s="240"/>
      <c r="BQ60" s="237">
        <v>54</v>
      </c>
      <c r="BR60" s="238"/>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9"/>
    </row>
    <row r="61" spans="1:131" ht="26.25" customHeight="1" thickBot="1" x14ac:dyDescent="0.2">
      <c r="A61" s="237">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1"/>
      <c r="BK61" s="231"/>
      <c r="BL61" s="231"/>
      <c r="BM61" s="231"/>
      <c r="BN61" s="231"/>
      <c r="BO61" s="240"/>
      <c r="BP61" s="240"/>
      <c r="BQ61" s="237">
        <v>55</v>
      </c>
      <c r="BR61" s="238"/>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9"/>
    </row>
    <row r="62" spans="1:131" ht="26.25" customHeight="1" x14ac:dyDescent="0.15">
      <c r="A62" s="237">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40"/>
      <c r="BP62" s="240"/>
      <c r="BQ62" s="237">
        <v>56</v>
      </c>
      <c r="BR62" s="238"/>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9"/>
    </row>
    <row r="63" spans="1:131" ht="26.25" customHeight="1" thickBot="1" x14ac:dyDescent="0.2">
      <c r="A63" s="239" t="s">
        <v>393</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v>
      </c>
      <c r="AG63" s="1023"/>
      <c r="AH63" s="1023"/>
      <c r="AI63" s="1023"/>
      <c r="AJ63" s="1086"/>
      <c r="AK63" s="1087"/>
      <c r="AL63" s="1027"/>
      <c r="AM63" s="1027"/>
      <c r="AN63" s="1027"/>
      <c r="AO63" s="1027"/>
      <c r="AP63" s="1023">
        <v>1396</v>
      </c>
      <c r="AQ63" s="1023"/>
      <c r="AR63" s="1023"/>
      <c r="AS63" s="1023"/>
      <c r="AT63" s="1023"/>
      <c r="AU63" s="1023">
        <v>1124</v>
      </c>
      <c r="AV63" s="1023"/>
      <c r="AW63" s="1023"/>
      <c r="AX63" s="1023"/>
      <c r="AY63" s="1023"/>
      <c r="AZ63" s="1081"/>
      <c r="BA63" s="1081"/>
      <c r="BB63" s="1081"/>
      <c r="BC63" s="1081"/>
      <c r="BD63" s="1081"/>
      <c r="BE63" s="1024"/>
      <c r="BF63" s="1024"/>
      <c r="BG63" s="1024"/>
      <c r="BH63" s="1024"/>
      <c r="BI63" s="1025"/>
      <c r="BJ63" s="1082" t="s">
        <v>128</v>
      </c>
      <c r="BK63" s="1017"/>
      <c r="BL63" s="1017"/>
      <c r="BM63" s="1017"/>
      <c r="BN63" s="1083"/>
      <c r="BO63" s="240"/>
      <c r="BP63" s="240"/>
      <c r="BQ63" s="237">
        <v>57</v>
      </c>
      <c r="BR63" s="238"/>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9"/>
    </row>
    <row r="65" spans="1:131" ht="26.25" customHeight="1" thickBot="1" x14ac:dyDescent="0.2">
      <c r="A65" s="231" t="s">
        <v>413</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9"/>
    </row>
    <row r="66" spans="1:131" ht="26.25" customHeight="1" x14ac:dyDescent="0.15">
      <c r="A66" s="1059" t="s">
        <v>414</v>
      </c>
      <c r="B66" s="1060"/>
      <c r="C66" s="1060"/>
      <c r="D66" s="1060"/>
      <c r="E66" s="1060"/>
      <c r="F66" s="1060"/>
      <c r="G66" s="1060"/>
      <c r="H66" s="1060"/>
      <c r="I66" s="1060"/>
      <c r="J66" s="1060"/>
      <c r="K66" s="1060"/>
      <c r="L66" s="1060"/>
      <c r="M66" s="1060"/>
      <c r="N66" s="1060"/>
      <c r="O66" s="1060"/>
      <c r="P66" s="1061"/>
      <c r="Q66" s="1065" t="s">
        <v>397</v>
      </c>
      <c r="R66" s="1066"/>
      <c r="S66" s="1066"/>
      <c r="T66" s="1066"/>
      <c r="U66" s="1067"/>
      <c r="V66" s="1065" t="s">
        <v>415</v>
      </c>
      <c r="W66" s="1066"/>
      <c r="X66" s="1066"/>
      <c r="Y66" s="1066"/>
      <c r="Z66" s="1067"/>
      <c r="AA66" s="1065" t="s">
        <v>399</v>
      </c>
      <c r="AB66" s="1066"/>
      <c r="AC66" s="1066"/>
      <c r="AD66" s="1066"/>
      <c r="AE66" s="1067"/>
      <c r="AF66" s="1071" t="s">
        <v>400</v>
      </c>
      <c r="AG66" s="1072"/>
      <c r="AH66" s="1072"/>
      <c r="AI66" s="1072"/>
      <c r="AJ66" s="1073"/>
      <c r="AK66" s="1065" t="s">
        <v>401</v>
      </c>
      <c r="AL66" s="1060"/>
      <c r="AM66" s="1060"/>
      <c r="AN66" s="1060"/>
      <c r="AO66" s="1061"/>
      <c r="AP66" s="1065" t="s">
        <v>402</v>
      </c>
      <c r="AQ66" s="1066"/>
      <c r="AR66" s="1066"/>
      <c r="AS66" s="1066"/>
      <c r="AT66" s="1067"/>
      <c r="AU66" s="1065" t="s">
        <v>416</v>
      </c>
      <c r="AV66" s="1066"/>
      <c r="AW66" s="1066"/>
      <c r="AX66" s="1066"/>
      <c r="AY66" s="1067"/>
      <c r="AZ66" s="1065" t="s">
        <v>380</v>
      </c>
      <c r="BA66" s="1066"/>
      <c r="BB66" s="1066"/>
      <c r="BC66" s="1066"/>
      <c r="BD66" s="1079"/>
      <c r="BE66" s="240"/>
      <c r="BF66" s="240"/>
      <c r="BG66" s="240"/>
      <c r="BH66" s="240"/>
      <c r="BI66" s="240"/>
      <c r="BJ66" s="240"/>
      <c r="BK66" s="240"/>
      <c r="BL66" s="240"/>
      <c r="BM66" s="240"/>
      <c r="BN66" s="240"/>
      <c r="BO66" s="240"/>
      <c r="BP66" s="240"/>
      <c r="BQ66" s="237">
        <v>60</v>
      </c>
      <c r="BR66" s="242"/>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9"/>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0"/>
      <c r="BF67" s="240"/>
      <c r="BG67" s="240"/>
      <c r="BH67" s="240"/>
      <c r="BI67" s="240"/>
      <c r="BJ67" s="240"/>
      <c r="BK67" s="240"/>
      <c r="BL67" s="240"/>
      <c r="BM67" s="240"/>
      <c r="BN67" s="240"/>
      <c r="BO67" s="240"/>
      <c r="BP67" s="240"/>
      <c r="BQ67" s="237">
        <v>61</v>
      </c>
      <c r="BR67" s="242"/>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9"/>
    </row>
    <row r="68" spans="1:131" ht="26.25" customHeight="1" thickTop="1" x14ac:dyDescent="0.15">
      <c r="A68" s="235">
        <v>1</v>
      </c>
      <c r="B68" s="1049" t="s">
        <v>574</v>
      </c>
      <c r="C68" s="1050"/>
      <c r="D68" s="1050"/>
      <c r="E68" s="1050"/>
      <c r="F68" s="1050"/>
      <c r="G68" s="1050"/>
      <c r="H68" s="1050"/>
      <c r="I68" s="1050"/>
      <c r="J68" s="1050"/>
      <c r="K68" s="1050"/>
      <c r="L68" s="1050"/>
      <c r="M68" s="1050"/>
      <c r="N68" s="1050"/>
      <c r="O68" s="1050"/>
      <c r="P68" s="1051"/>
      <c r="Q68" s="1052">
        <v>2234</v>
      </c>
      <c r="R68" s="1046"/>
      <c r="S68" s="1046"/>
      <c r="T68" s="1046"/>
      <c r="U68" s="1046"/>
      <c r="V68" s="1046">
        <v>2190</v>
      </c>
      <c r="W68" s="1046"/>
      <c r="X68" s="1046"/>
      <c r="Y68" s="1046"/>
      <c r="Z68" s="1046"/>
      <c r="AA68" s="1046">
        <v>44</v>
      </c>
      <c r="AB68" s="1046"/>
      <c r="AC68" s="1046"/>
      <c r="AD68" s="1046"/>
      <c r="AE68" s="1046"/>
      <c r="AF68" s="1046">
        <v>44</v>
      </c>
      <c r="AG68" s="1046"/>
      <c r="AH68" s="1046"/>
      <c r="AI68" s="1046"/>
      <c r="AJ68" s="1046"/>
      <c r="AK68" s="1046" t="s">
        <v>573</v>
      </c>
      <c r="AL68" s="1046"/>
      <c r="AM68" s="1046"/>
      <c r="AN68" s="1046"/>
      <c r="AO68" s="1046"/>
      <c r="AP68" s="1046">
        <v>538</v>
      </c>
      <c r="AQ68" s="1046"/>
      <c r="AR68" s="1046"/>
      <c r="AS68" s="1046"/>
      <c r="AT68" s="1046"/>
      <c r="AU68" s="1046">
        <v>45</v>
      </c>
      <c r="AV68" s="1046"/>
      <c r="AW68" s="1046"/>
      <c r="AX68" s="1046"/>
      <c r="AY68" s="1046"/>
      <c r="AZ68" s="1047"/>
      <c r="BA68" s="1047"/>
      <c r="BB68" s="1047"/>
      <c r="BC68" s="1047"/>
      <c r="BD68" s="1048"/>
      <c r="BE68" s="240"/>
      <c r="BF68" s="240"/>
      <c r="BG68" s="240"/>
      <c r="BH68" s="240"/>
      <c r="BI68" s="240"/>
      <c r="BJ68" s="240"/>
      <c r="BK68" s="240"/>
      <c r="BL68" s="240"/>
      <c r="BM68" s="240"/>
      <c r="BN68" s="240"/>
      <c r="BO68" s="240"/>
      <c r="BP68" s="240"/>
      <c r="BQ68" s="237">
        <v>62</v>
      </c>
      <c r="BR68" s="242"/>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9"/>
    </row>
    <row r="69" spans="1:131" ht="26.25" customHeight="1" x14ac:dyDescent="0.15">
      <c r="A69" s="237">
        <v>2</v>
      </c>
      <c r="B69" s="1038" t="s">
        <v>575</v>
      </c>
      <c r="C69" s="1039"/>
      <c r="D69" s="1039"/>
      <c r="E69" s="1039"/>
      <c r="F69" s="1039"/>
      <c r="G69" s="1039"/>
      <c r="H69" s="1039"/>
      <c r="I69" s="1039"/>
      <c r="J69" s="1039"/>
      <c r="K69" s="1039"/>
      <c r="L69" s="1039"/>
      <c r="M69" s="1039"/>
      <c r="N69" s="1039"/>
      <c r="O69" s="1039"/>
      <c r="P69" s="1040"/>
      <c r="Q69" s="1041">
        <v>31</v>
      </c>
      <c r="R69" s="1035"/>
      <c r="S69" s="1035"/>
      <c r="T69" s="1035"/>
      <c r="U69" s="1035"/>
      <c r="V69" s="1035">
        <v>29</v>
      </c>
      <c r="W69" s="1035"/>
      <c r="X69" s="1035"/>
      <c r="Y69" s="1035"/>
      <c r="Z69" s="1035"/>
      <c r="AA69" s="1035">
        <v>2</v>
      </c>
      <c r="AB69" s="1035"/>
      <c r="AC69" s="1035"/>
      <c r="AD69" s="1035"/>
      <c r="AE69" s="1035"/>
      <c r="AF69" s="1035">
        <v>2</v>
      </c>
      <c r="AG69" s="1035"/>
      <c r="AH69" s="1035"/>
      <c r="AI69" s="1035"/>
      <c r="AJ69" s="1035"/>
      <c r="AK69" s="1035" t="s">
        <v>573</v>
      </c>
      <c r="AL69" s="1035"/>
      <c r="AM69" s="1035"/>
      <c r="AN69" s="1035"/>
      <c r="AO69" s="1035"/>
      <c r="AP69" s="1035" t="s">
        <v>573</v>
      </c>
      <c r="AQ69" s="1035"/>
      <c r="AR69" s="1035"/>
      <c r="AS69" s="1035"/>
      <c r="AT69" s="1035"/>
      <c r="AU69" s="1035" t="s">
        <v>573</v>
      </c>
      <c r="AV69" s="1035"/>
      <c r="AW69" s="1035"/>
      <c r="AX69" s="1035"/>
      <c r="AY69" s="1035"/>
      <c r="AZ69" s="1036"/>
      <c r="BA69" s="1036"/>
      <c r="BB69" s="1036"/>
      <c r="BC69" s="1036"/>
      <c r="BD69" s="1037"/>
      <c r="BE69" s="240"/>
      <c r="BF69" s="240"/>
      <c r="BG69" s="240"/>
      <c r="BH69" s="240"/>
      <c r="BI69" s="240"/>
      <c r="BJ69" s="240"/>
      <c r="BK69" s="240"/>
      <c r="BL69" s="240"/>
      <c r="BM69" s="240"/>
      <c r="BN69" s="240"/>
      <c r="BO69" s="240"/>
      <c r="BP69" s="240"/>
      <c r="BQ69" s="237">
        <v>63</v>
      </c>
      <c r="BR69" s="242"/>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9"/>
    </row>
    <row r="70" spans="1:131" ht="26.25" customHeight="1" x14ac:dyDescent="0.15">
      <c r="A70" s="237">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0"/>
      <c r="BF70" s="240"/>
      <c r="BG70" s="240"/>
      <c r="BH70" s="240"/>
      <c r="BI70" s="240"/>
      <c r="BJ70" s="240"/>
      <c r="BK70" s="240"/>
      <c r="BL70" s="240"/>
      <c r="BM70" s="240"/>
      <c r="BN70" s="240"/>
      <c r="BO70" s="240"/>
      <c r="BP70" s="240"/>
      <c r="BQ70" s="237">
        <v>64</v>
      </c>
      <c r="BR70" s="242"/>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9"/>
    </row>
    <row r="71" spans="1:131" ht="26.25" customHeight="1" x14ac:dyDescent="0.15">
      <c r="A71" s="237">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0"/>
      <c r="BF71" s="240"/>
      <c r="BG71" s="240"/>
      <c r="BH71" s="240"/>
      <c r="BI71" s="240"/>
      <c r="BJ71" s="240"/>
      <c r="BK71" s="240"/>
      <c r="BL71" s="240"/>
      <c r="BM71" s="240"/>
      <c r="BN71" s="240"/>
      <c r="BO71" s="240"/>
      <c r="BP71" s="240"/>
      <c r="BQ71" s="237">
        <v>65</v>
      </c>
      <c r="BR71" s="242"/>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9"/>
    </row>
    <row r="72" spans="1:131" ht="26.25" customHeight="1" x14ac:dyDescent="0.15">
      <c r="A72" s="237">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0"/>
      <c r="BF72" s="240"/>
      <c r="BG72" s="240"/>
      <c r="BH72" s="240"/>
      <c r="BI72" s="240"/>
      <c r="BJ72" s="240"/>
      <c r="BK72" s="240"/>
      <c r="BL72" s="240"/>
      <c r="BM72" s="240"/>
      <c r="BN72" s="240"/>
      <c r="BO72" s="240"/>
      <c r="BP72" s="240"/>
      <c r="BQ72" s="237">
        <v>66</v>
      </c>
      <c r="BR72" s="242"/>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9"/>
    </row>
    <row r="73" spans="1:131" ht="26.25" customHeight="1" x14ac:dyDescent="0.15">
      <c r="A73" s="237">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0"/>
      <c r="BF73" s="240"/>
      <c r="BG73" s="240"/>
      <c r="BH73" s="240"/>
      <c r="BI73" s="240"/>
      <c r="BJ73" s="240"/>
      <c r="BK73" s="240"/>
      <c r="BL73" s="240"/>
      <c r="BM73" s="240"/>
      <c r="BN73" s="240"/>
      <c r="BO73" s="240"/>
      <c r="BP73" s="240"/>
      <c r="BQ73" s="237">
        <v>67</v>
      </c>
      <c r="BR73" s="242"/>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9"/>
    </row>
    <row r="74" spans="1:131" ht="26.25" customHeight="1" x14ac:dyDescent="0.15">
      <c r="A74" s="237">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0"/>
      <c r="BF74" s="240"/>
      <c r="BG74" s="240"/>
      <c r="BH74" s="240"/>
      <c r="BI74" s="240"/>
      <c r="BJ74" s="240"/>
      <c r="BK74" s="240"/>
      <c r="BL74" s="240"/>
      <c r="BM74" s="240"/>
      <c r="BN74" s="240"/>
      <c r="BO74" s="240"/>
      <c r="BP74" s="240"/>
      <c r="BQ74" s="237">
        <v>68</v>
      </c>
      <c r="BR74" s="242"/>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9"/>
    </row>
    <row r="75" spans="1:131" ht="26.25" customHeight="1" x14ac:dyDescent="0.15">
      <c r="A75" s="237">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0"/>
      <c r="BF75" s="240"/>
      <c r="BG75" s="240"/>
      <c r="BH75" s="240"/>
      <c r="BI75" s="240"/>
      <c r="BJ75" s="240"/>
      <c r="BK75" s="240"/>
      <c r="BL75" s="240"/>
      <c r="BM75" s="240"/>
      <c r="BN75" s="240"/>
      <c r="BO75" s="240"/>
      <c r="BP75" s="240"/>
      <c r="BQ75" s="237">
        <v>69</v>
      </c>
      <c r="BR75" s="242"/>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9"/>
    </row>
    <row r="76" spans="1:131" ht="26.25" customHeight="1" x14ac:dyDescent="0.15">
      <c r="A76" s="237">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0"/>
      <c r="BF76" s="240"/>
      <c r="BG76" s="240"/>
      <c r="BH76" s="240"/>
      <c r="BI76" s="240"/>
      <c r="BJ76" s="240"/>
      <c r="BK76" s="240"/>
      <c r="BL76" s="240"/>
      <c r="BM76" s="240"/>
      <c r="BN76" s="240"/>
      <c r="BO76" s="240"/>
      <c r="BP76" s="240"/>
      <c r="BQ76" s="237">
        <v>70</v>
      </c>
      <c r="BR76" s="242"/>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9"/>
    </row>
    <row r="77" spans="1:131" ht="26.25" customHeight="1" x14ac:dyDescent="0.15">
      <c r="A77" s="237">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0"/>
      <c r="BF77" s="240"/>
      <c r="BG77" s="240"/>
      <c r="BH77" s="240"/>
      <c r="BI77" s="240"/>
      <c r="BJ77" s="240"/>
      <c r="BK77" s="240"/>
      <c r="BL77" s="240"/>
      <c r="BM77" s="240"/>
      <c r="BN77" s="240"/>
      <c r="BO77" s="240"/>
      <c r="BP77" s="240"/>
      <c r="BQ77" s="237">
        <v>71</v>
      </c>
      <c r="BR77" s="242"/>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9"/>
    </row>
    <row r="78" spans="1:131" ht="26.25" customHeight="1" x14ac:dyDescent="0.15">
      <c r="A78" s="237">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0"/>
      <c r="BF78" s="240"/>
      <c r="BG78" s="240"/>
      <c r="BH78" s="240"/>
      <c r="BI78" s="240"/>
      <c r="BJ78" s="229"/>
      <c r="BK78" s="229"/>
      <c r="BL78" s="229"/>
      <c r="BM78" s="229"/>
      <c r="BN78" s="229"/>
      <c r="BO78" s="240"/>
      <c r="BP78" s="240"/>
      <c r="BQ78" s="237">
        <v>72</v>
      </c>
      <c r="BR78" s="242"/>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9"/>
    </row>
    <row r="79" spans="1:131" ht="26.25" customHeight="1" x14ac:dyDescent="0.15">
      <c r="A79" s="237">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0"/>
      <c r="BF79" s="240"/>
      <c r="BG79" s="240"/>
      <c r="BH79" s="240"/>
      <c r="BI79" s="240"/>
      <c r="BJ79" s="229"/>
      <c r="BK79" s="229"/>
      <c r="BL79" s="229"/>
      <c r="BM79" s="229"/>
      <c r="BN79" s="229"/>
      <c r="BO79" s="240"/>
      <c r="BP79" s="240"/>
      <c r="BQ79" s="237">
        <v>73</v>
      </c>
      <c r="BR79" s="242"/>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9"/>
    </row>
    <row r="80" spans="1:131" ht="26.25" customHeight="1" x14ac:dyDescent="0.15">
      <c r="A80" s="237">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0"/>
      <c r="BF80" s="240"/>
      <c r="BG80" s="240"/>
      <c r="BH80" s="240"/>
      <c r="BI80" s="240"/>
      <c r="BJ80" s="240"/>
      <c r="BK80" s="240"/>
      <c r="BL80" s="240"/>
      <c r="BM80" s="240"/>
      <c r="BN80" s="240"/>
      <c r="BO80" s="240"/>
      <c r="BP80" s="240"/>
      <c r="BQ80" s="237">
        <v>74</v>
      </c>
      <c r="BR80" s="242"/>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9"/>
    </row>
    <row r="81" spans="1:131" ht="26.25" customHeight="1" x14ac:dyDescent="0.15">
      <c r="A81" s="237">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0"/>
      <c r="BF81" s="240"/>
      <c r="BG81" s="240"/>
      <c r="BH81" s="240"/>
      <c r="BI81" s="240"/>
      <c r="BJ81" s="240"/>
      <c r="BK81" s="240"/>
      <c r="BL81" s="240"/>
      <c r="BM81" s="240"/>
      <c r="BN81" s="240"/>
      <c r="BO81" s="240"/>
      <c r="BP81" s="240"/>
      <c r="BQ81" s="237">
        <v>75</v>
      </c>
      <c r="BR81" s="242"/>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9"/>
    </row>
    <row r="82" spans="1:131" ht="26.25" customHeight="1" x14ac:dyDescent="0.15">
      <c r="A82" s="237">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0"/>
      <c r="BF82" s="240"/>
      <c r="BG82" s="240"/>
      <c r="BH82" s="240"/>
      <c r="BI82" s="240"/>
      <c r="BJ82" s="240"/>
      <c r="BK82" s="240"/>
      <c r="BL82" s="240"/>
      <c r="BM82" s="240"/>
      <c r="BN82" s="240"/>
      <c r="BO82" s="240"/>
      <c r="BP82" s="240"/>
      <c r="BQ82" s="237">
        <v>76</v>
      </c>
      <c r="BR82" s="242"/>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9"/>
    </row>
    <row r="83" spans="1:131" ht="26.25" customHeight="1" x14ac:dyDescent="0.15">
      <c r="A83" s="237">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0"/>
      <c r="BF83" s="240"/>
      <c r="BG83" s="240"/>
      <c r="BH83" s="240"/>
      <c r="BI83" s="240"/>
      <c r="BJ83" s="240"/>
      <c r="BK83" s="240"/>
      <c r="BL83" s="240"/>
      <c r="BM83" s="240"/>
      <c r="BN83" s="240"/>
      <c r="BO83" s="240"/>
      <c r="BP83" s="240"/>
      <c r="BQ83" s="237">
        <v>77</v>
      </c>
      <c r="BR83" s="242"/>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9"/>
    </row>
    <row r="84" spans="1:131" ht="26.25" customHeight="1" x14ac:dyDescent="0.15">
      <c r="A84" s="237">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0"/>
      <c r="BF84" s="240"/>
      <c r="BG84" s="240"/>
      <c r="BH84" s="240"/>
      <c r="BI84" s="240"/>
      <c r="BJ84" s="240"/>
      <c r="BK84" s="240"/>
      <c r="BL84" s="240"/>
      <c r="BM84" s="240"/>
      <c r="BN84" s="240"/>
      <c r="BO84" s="240"/>
      <c r="BP84" s="240"/>
      <c r="BQ84" s="237">
        <v>78</v>
      </c>
      <c r="BR84" s="242"/>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9"/>
    </row>
    <row r="85" spans="1:131" ht="26.25" customHeight="1" x14ac:dyDescent="0.15">
      <c r="A85" s="237">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0"/>
      <c r="BF85" s="240"/>
      <c r="BG85" s="240"/>
      <c r="BH85" s="240"/>
      <c r="BI85" s="240"/>
      <c r="BJ85" s="240"/>
      <c r="BK85" s="240"/>
      <c r="BL85" s="240"/>
      <c r="BM85" s="240"/>
      <c r="BN85" s="240"/>
      <c r="BO85" s="240"/>
      <c r="BP85" s="240"/>
      <c r="BQ85" s="237">
        <v>79</v>
      </c>
      <c r="BR85" s="242"/>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9"/>
    </row>
    <row r="86" spans="1:131" ht="26.25" customHeight="1" x14ac:dyDescent="0.15">
      <c r="A86" s="237">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0"/>
      <c r="BF86" s="240"/>
      <c r="BG86" s="240"/>
      <c r="BH86" s="240"/>
      <c r="BI86" s="240"/>
      <c r="BJ86" s="240"/>
      <c r="BK86" s="240"/>
      <c r="BL86" s="240"/>
      <c r="BM86" s="240"/>
      <c r="BN86" s="240"/>
      <c r="BO86" s="240"/>
      <c r="BP86" s="240"/>
      <c r="BQ86" s="237">
        <v>80</v>
      </c>
      <c r="BR86" s="242"/>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9"/>
    </row>
    <row r="87" spans="1:131" ht="26.25" customHeight="1" x14ac:dyDescent="0.15">
      <c r="A87" s="243">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0"/>
      <c r="BF87" s="240"/>
      <c r="BG87" s="240"/>
      <c r="BH87" s="240"/>
      <c r="BI87" s="240"/>
      <c r="BJ87" s="240"/>
      <c r="BK87" s="240"/>
      <c r="BL87" s="240"/>
      <c r="BM87" s="240"/>
      <c r="BN87" s="240"/>
      <c r="BO87" s="240"/>
      <c r="BP87" s="240"/>
      <c r="BQ87" s="237">
        <v>81</v>
      </c>
      <c r="BR87" s="242"/>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9"/>
    </row>
    <row r="88" spans="1:131" ht="26.25" customHeight="1" thickBot="1" x14ac:dyDescent="0.2">
      <c r="A88" s="239" t="s">
        <v>393</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46</v>
      </c>
      <c r="AG88" s="1023"/>
      <c r="AH88" s="1023"/>
      <c r="AI88" s="1023"/>
      <c r="AJ88" s="1023"/>
      <c r="AK88" s="1027"/>
      <c r="AL88" s="1027"/>
      <c r="AM88" s="1027"/>
      <c r="AN88" s="1027"/>
      <c r="AO88" s="1027"/>
      <c r="AP88" s="1023">
        <v>538</v>
      </c>
      <c r="AQ88" s="1023"/>
      <c r="AR88" s="1023"/>
      <c r="AS88" s="1023"/>
      <c r="AT88" s="1023"/>
      <c r="AU88" s="1023">
        <v>45</v>
      </c>
      <c r="AV88" s="1023"/>
      <c r="AW88" s="1023"/>
      <c r="AX88" s="1023"/>
      <c r="AY88" s="1023"/>
      <c r="AZ88" s="1024"/>
      <c r="BA88" s="1024"/>
      <c r="BB88" s="1024"/>
      <c r="BC88" s="1024"/>
      <c r="BD88" s="1025"/>
      <c r="BE88" s="240"/>
      <c r="BF88" s="240"/>
      <c r="BG88" s="240"/>
      <c r="BH88" s="240"/>
      <c r="BI88" s="240"/>
      <c r="BJ88" s="240"/>
      <c r="BK88" s="240"/>
      <c r="BL88" s="240"/>
      <c r="BM88" s="240"/>
      <c r="BN88" s="240"/>
      <c r="BO88" s="240"/>
      <c r="BP88" s="240"/>
      <c r="BQ88" s="237">
        <v>82</v>
      </c>
      <c r="BR88" s="242"/>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393</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23</v>
      </c>
      <c r="CS102" s="1017"/>
      <c r="CT102" s="1017"/>
      <c r="CU102" s="1017"/>
      <c r="CV102" s="1018"/>
      <c r="CW102" s="1016">
        <v>46</v>
      </c>
      <c r="CX102" s="1017"/>
      <c r="CY102" s="1017"/>
      <c r="CZ102" s="1017"/>
      <c r="DA102" s="1018"/>
      <c r="DB102" s="1016">
        <v>34</v>
      </c>
      <c r="DC102" s="1017"/>
      <c r="DD102" s="1017"/>
      <c r="DE102" s="1017"/>
      <c r="DF102" s="1018"/>
      <c r="DG102" s="1016" t="s">
        <v>507</v>
      </c>
      <c r="DH102" s="1017"/>
      <c r="DI102" s="1017"/>
      <c r="DJ102" s="1017"/>
      <c r="DK102" s="1018"/>
      <c r="DL102" s="1016" t="s">
        <v>507</v>
      </c>
      <c r="DM102" s="1017"/>
      <c r="DN102" s="1017"/>
      <c r="DO102" s="1017"/>
      <c r="DP102" s="1018"/>
      <c r="DQ102" s="1016" t="s">
        <v>507</v>
      </c>
      <c r="DR102" s="1017"/>
      <c r="DS102" s="1017"/>
      <c r="DT102" s="1017"/>
      <c r="DU102" s="1018"/>
      <c r="DV102" s="1001"/>
      <c r="DW102" s="1002"/>
      <c r="DX102" s="1002"/>
      <c r="DY102" s="1002"/>
      <c r="DZ102" s="1003"/>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421</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422</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9" customFormat="1" ht="26.25" customHeight="1" x14ac:dyDescent="0.15">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307</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307</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307</v>
      </c>
      <c r="DR109" s="960"/>
      <c r="DS109" s="960"/>
      <c r="DT109" s="960"/>
      <c r="DU109" s="961"/>
      <c r="DV109" s="962" t="s">
        <v>428</v>
      </c>
      <c r="DW109" s="960"/>
      <c r="DX109" s="960"/>
      <c r="DY109" s="960"/>
      <c r="DZ109" s="993"/>
    </row>
    <row r="110" spans="1:131" s="229" customFormat="1" ht="26.25" customHeight="1" x14ac:dyDescent="0.15">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849797</v>
      </c>
      <c r="AB110" s="953"/>
      <c r="AC110" s="953"/>
      <c r="AD110" s="953"/>
      <c r="AE110" s="954"/>
      <c r="AF110" s="955">
        <v>778057</v>
      </c>
      <c r="AG110" s="953"/>
      <c r="AH110" s="953"/>
      <c r="AI110" s="953"/>
      <c r="AJ110" s="954"/>
      <c r="AK110" s="955">
        <v>782678</v>
      </c>
      <c r="AL110" s="953"/>
      <c r="AM110" s="953"/>
      <c r="AN110" s="953"/>
      <c r="AO110" s="954"/>
      <c r="AP110" s="956">
        <v>32.6</v>
      </c>
      <c r="AQ110" s="957"/>
      <c r="AR110" s="957"/>
      <c r="AS110" s="957"/>
      <c r="AT110" s="958"/>
      <c r="AU110" s="994" t="s">
        <v>71</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5775268</v>
      </c>
      <c r="BR110" s="906"/>
      <c r="BS110" s="906"/>
      <c r="BT110" s="906"/>
      <c r="BU110" s="906"/>
      <c r="BV110" s="906">
        <v>5408360</v>
      </c>
      <c r="BW110" s="906"/>
      <c r="BX110" s="906"/>
      <c r="BY110" s="906"/>
      <c r="BZ110" s="906"/>
      <c r="CA110" s="906">
        <v>5797319</v>
      </c>
      <c r="CB110" s="906"/>
      <c r="CC110" s="906"/>
      <c r="CD110" s="906"/>
      <c r="CE110" s="906"/>
      <c r="CF110" s="930">
        <v>241.3</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128</v>
      </c>
      <c r="DM110" s="906"/>
      <c r="DN110" s="906"/>
      <c r="DO110" s="906"/>
      <c r="DP110" s="906"/>
      <c r="DQ110" s="906" t="s">
        <v>128</v>
      </c>
      <c r="DR110" s="906"/>
      <c r="DS110" s="906"/>
      <c r="DT110" s="906"/>
      <c r="DU110" s="906"/>
      <c r="DV110" s="907" t="s">
        <v>434</v>
      </c>
      <c r="DW110" s="907"/>
      <c r="DX110" s="907"/>
      <c r="DY110" s="907"/>
      <c r="DZ110" s="908"/>
    </row>
    <row r="111" spans="1:131" s="229" customFormat="1" ht="26.25" customHeight="1" x14ac:dyDescent="0.15">
      <c r="A111" s="838" t="s">
        <v>435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128</v>
      </c>
      <c r="AB111" s="983"/>
      <c r="AC111" s="983"/>
      <c r="AD111" s="983"/>
      <c r="AE111" s="984"/>
      <c r="AF111" s="985" t="s">
        <v>128</v>
      </c>
      <c r="AG111" s="983"/>
      <c r="AH111" s="983"/>
      <c r="AI111" s="983"/>
      <c r="AJ111" s="984"/>
      <c r="AK111" s="985" t="s">
        <v>434</v>
      </c>
      <c r="AL111" s="983"/>
      <c r="AM111" s="983"/>
      <c r="AN111" s="983"/>
      <c r="AO111" s="984"/>
      <c r="AP111" s="986" t="s">
        <v>434</v>
      </c>
      <c r="AQ111" s="987"/>
      <c r="AR111" s="987"/>
      <c r="AS111" s="987"/>
      <c r="AT111" s="988"/>
      <c r="AU111" s="996"/>
      <c r="AV111" s="997"/>
      <c r="AW111" s="997"/>
      <c r="AX111" s="997"/>
      <c r="AY111" s="997"/>
      <c r="AZ111" s="879" t="s">
        <v>436</v>
      </c>
      <c r="BA111" s="816"/>
      <c r="BB111" s="816"/>
      <c r="BC111" s="816"/>
      <c r="BD111" s="816"/>
      <c r="BE111" s="816"/>
      <c r="BF111" s="816"/>
      <c r="BG111" s="816"/>
      <c r="BH111" s="816"/>
      <c r="BI111" s="816"/>
      <c r="BJ111" s="816"/>
      <c r="BK111" s="816"/>
      <c r="BL111" s="816"/>
      <c r="BM111" s="816"/>
      <c r="BN111" s="816"/>
      <c r="BO111" s="816"/>
      <c r="BP111" s="817"/>
      <c r="BQ111" s="880">
        <v>104112</v>
      </c>
      <c r="BR111" s="881"/>
      <c r="BS111" s="881"/>
      <c r="BT111" s="881"/>
      <c r="BU111" s="881"/>
      <c r="BV111" s="881">
        <v>95436</v>
      </c>
      <c r="BW111" s="881"/>
      <c r="BX111" s="881"/>
      <c r="BY111" s="881"/>
      <c r="BZ111" s="881"/>
      <c r="CA111" s="881">
        <v>86760</v>
      </c>
      <c r="CB111" s="881"/>
      <c r="CC111" s="881"/>
      <c r="CD111" s="881"/>
      <c r="CE111" s="881"/>
      <c r="CF111" s="939">
        <v>3.6</v>
      </c>
      <c r="CG111" s="940"/>
      <c r="CH111" s="940"/>
      <c r="CI111" s="940"/>
      <c r="CJ111" s="940"/>
      <c r="CK111" s="991"/>
      <c r="CL111" s="885"/>
      <c r="CM111" s="879" t="s">
        <v>437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438</v>
      </c>
      <c r="DH111" s="881"/>
      <c r="DI111" s="881"/>
      <c r="DJ111" s="881"/>
      <c r="DK111" s="881"/>
      <c r="DL111" s="881" t="s">
        <v>438</v>
      </c>
      <c r="DM111" s="881"/>
      <c r="DN111" s="881"/>
      <c r="DO111" s="881"/>
      <c r="DP111" s="881"/>
      <c r="DQ111" s="881" t="s">
        <v>128</v>
      </c>
      <c r="DR111" s="881"/>
      <c r="DS111" s="881"/>
      <c r="DT111" s="881"/>
      <c r="DU111" s="881"/>
      <c r="DV111" s="858" t="s">
        <v>128</v>
      </c>
      <c r="DW111" s="858"/>
      <c r="DX111" s="858"/>
      <c r="DY111" s="858"/>
      <c r="DZ111" s="859"/>
    </row>
    <row r="112" spans="1:131" s="229" customFormat="1" ht="26.25" customHeight="1" x14ac:dyDescent="0.15">
      <c r="A112" s="976" t="s">
        <v>439</v>
      </c>
      <c r="B112" s="977"/>
      <c r="C112" s="816" t="s">
        <v>440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438</v>
      </c>
      <c r="AB112" s="844"/>
      <c r="AC112" s="844"/>
      <c r="AD112" s="844"/>
      <c r="AE112" s="845"/>
      <c r="AF112" s="846" t="s">
        <v>128</v>
      </c>
      <c r="AG112" s="844"/>
      <c r="AH112" s="844"/>
      <c r="AI112" s="844"/>
      <c r="AJ112" s="845"/>
      <c r="AK112" s="846" t="s">
        <v>438</v>
      </c>
      <c r="AL112" s="844"/>
      <c r="AM112" s="844"/>
      <c r="AN112" s="844"/>
      <c r="AO112" s="845"/>
      <c r="AP112" s="888" t="s">
        <v>438</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1000299</v>
      </c>
      <c r="BR112" s="881"/>
      <c r="BS112" s="881"/>
      <c r="BT112" s="881"/>
      <c r="BU112" s="881"/>
      <c r="BV112" s="881">
        <v>956501</v>
      </c>
      <c r="BW112" s="881"/>
      <c r="BX112" s="881"/>
      <c r="BY112" s="881"/>
      <c r="BZ112" s="881"/>
      <c r="CA112" s="881">
        <v>1124558</v>
      </c>
      <c r="CB112" s="881"/>
      <c r="CC112" s="881"/>
      <c r="CD112" s="881"/>
      <c r="CE112" s="881"/>
      <c r="CF112" s="939">
        <v>46.8</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434</v>
      </c>
      <c r="DM112" s="881"/>
      <c r="DN112" s="881"/>
      <c r="DO112" s="881"/>
      <c r="DP112" s="881"/>
      <c r="DQ112" s="881" t="s">
        <v>438</v>
      </c>
      <c r="DR112" s="881"/>
      <c r="DS112" s="881"/>
      <c r="DT112" s="881"/>
      <c r="DU112" s="881"/>
      <c r="DV112" s="858" t="s">
        <v>128</v>
      </c>
      <c r="DW112" s="858"/>
      <c r="DX112" s="858"/>
      <c r="DY112" s="858"/>
      <c r="DZ112" s="859"/>
    </row>
    <row r="113" spans="1:130" s="229" customFormat="1" ht="26.25" customHeight="1" x14ac:dyDescent="0.15">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99908</v>
      </c>
      <c r="AB113" s="983"/>
      <c r="AC113" s="983"/>
      <c r="AD113" s="983"/>
      <c r="AE113" s="984"/>
      <c r="AF113" s="985">
        <v>87423</v>
      </c>
      <c r="AG113" s="983"/>
      <c r="AH113" s="983"/>
      <c r="AI113" s="983"/>
      <c r="AJ113" s="984"/>
      <c r="AK113" s="985">
        <v>97643</v>
      </c>
      <c r="AL113" s="983"/>
      <c r="AM113" s="983"/>
      <c r="AN113" s="983"/>
      <c r="AO113" s="984"/>
      <c r="AP113" s="986">
        <v>4.0999999999999996</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v>67077</v>
      </c>
      <c r="BR113" s="881"/>
      <c r="BS113" s="881"/>
      <c r="BT113" s="881"/>
      <c r="BU113" s="881"/>
      <c r="BV113" s="881">
        <v>58387</v>
      </c>
      <c r="BW113" s="881"/>
      <c r="BX113" s="881"/>
      <c r="BY113" s="881"/>
      <c r="BZ113" s="881"/>
      <c r="CA113" s="881">
        <v>45056</v>
      </c>
      <c r="CB113" s="881"/>
      <c r="CC113" s="881"/>
      <c r="CD113" s="881"/>
      <c r="CE113" s="881"/>
      <c r="CF113" s="939">
        <v>1.9</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128</v>
      </c>
      <c r="DH113" s="844"/>
      <c r="DI113" s="844"/>
      <c r="DJ113" s="844"/>
      <c r="DK113" s="845"/>
      <c r="DL113" s="846" t="s">
        <v>128</v>
      </c>
      <c r="DM113" s="844"/>
      <c r="DN113" s="844"/>
      <c r="DO113" s="844"/>
      <c r="DP113" s="845"/>
      <c r="DQ113" s="846" t="s">
        <v>128</v>
      </c>
      <c r="DR113" s="844"/>
      <c r="DS113" s="844"/>
      <c r="DT113" s="844"/>
      <c r="DU113" s="845"/>
      <c r="DV113" s="888" t="s">
        <v>128</v>
      </c>
      <c r="DW113" s="889"/>
      <c r="DX113" s="889"/>
      <c r="DY113" s="889"/>
      <c r="DZ113" s="890"/>
    </row>
    <row r="114" spans="1:130" s="229" customFormat="1" ht="26.25" customHeight="1" x14ac:dyDescent="0.15">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12997</v>
      </c>
      <c r="AB114" s="844"/>
      <c r="AC114" s="844"/>
      <c r="AD114" s="844"/>
      <c r="AE114" s="845"/>
      <c r="AF114" s="846">
        <v>13076</v>
      </c>
      <c r="AG114" s="844"/>
      <c r="AH114" s="844"/>
      <c r="AI114" s="844"/>
      <c r="AJ114" s="845"/>
      <c r="AK114" s="846">
        <v>14136</v>
      </c>
      <c r="AL114" s="844"/>
      <c r="AM114" s="844"/>
      <c r="AN114" s="844"/>
      <c r="AO114" s="845"/>
      <c r="AP114" s="888">
        <v>0.6</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313887</v>
      </c>
      <c r="BR114" s="881"/>
      <c r="BS114" s="881"/>
      <c r="BT114" s="881"/>
      <c r="BU114" s="881"/>
      <c r="BV114" s="881">
        <v>284931</v>
      </c>
      <c r="BW114" s="881"/>
      <c r="BX114" s="881"/>
      <c r="BY114" s="881"/>
      <c r="BZ114" s="881"/>
      <c r="CA114" s="881">
        <v>230316</v>
      </c>
      <c r="CB114" s="881"/>
      <c r="CC114" s="881"/>
      <c r="CD114" s="881"/>
      <c r="CE114" s="881"/>
      <c r="CF114" s="939">
        <v>9.6</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128</v>
      </c>
      <c r="DH114" s="844"/>
      <c r="DI114" s="844"/>
      <c r="DJ114" s="844"/>
      <c r="DK114" s="845"/>
      <c r="DL114" s="846" t="s">
        <v>438</v>
      </c>
      <c r="DM114" s="844"/>
      <c r="DN114" s="844"/>
      <c r="DO114" s="844"/>
      <c r="DP114" s="845"/>
      <c r="DQ114" s="846" t="s">
        <v>128</v>
      </c>
      <c r="DR114" s="844"/>
      <c r="DS114" s="844"/>
      <c r="DT114" s="844"/>
      <c r="DU114" s="845"/>
      <c r="DV114" s="888" t="s">
        <v>128</v>
      </c>
      <c r="DW114" s="889"/>
      <c r="DX114" s="889"/>
      <c r="DY114" s="889"/>
      <c r="DZ114" s="890"/>
    </row>
    <row r="115" spans="1:130" s="229" customFormat="1" ht="26.25" customHeight="1" x14ac:dyDescent="0.15">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45840</v>
      </c>
      <c r="AB115" s="983"/>
      <c r="AC115" s="983"/>
      <c r="AD115" s="983"/>
      <c r="AE115" s="984"/>
      <c r="AF115" s="985">
        <v>46226</v>
      </c>
      <c r="AG115" s="983"/>
      <c r="AH115" s="983"/>
      <c r="AI115" s="983"/>
      <c r="AJ115" s="984"/>
      <c r="AK115" s="985">
        <v>35759</v>
      </c>
      <c r="AL115" s="983"/>
      <c r="AM115" s="983"/>
      <c r="AN115" s="983"/>
      <c r="AO115" s="984"/>
      <c r="AP115" s="986">
        <v>1.5</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t="s">
        <v>438</v>
      </c>
      <c r="BR115" s="881"/>
      <c r="BS115" s="881"/>
      <c r="BT115" s="881"/>
      <c r="BU115" s="881"/>
      <c r="BV115" s="881" t="s">
        <v>434</v>
      </c>
      <c r="BW115" s="881"/>
      <c r="BX115" s="881"/>
      <c r="BY115" s="881"/>
      <c r="BZ115" s="881"/>
      <c r="CA115" s="881" t="s">
        <v>128</v>
      </c>
      <c r="CB115" s="881"/>
      <c r="CC115" s="881"/>
      <c r="CD115" s="881"/>
      <c r="CE115" s="881"/>
      <c r="CF115" s="939" t="s">
        <v>438</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128</v>
      </c>
      <c r="DH115" s="844"/>
      <c r="DI115" s="844"/>
      <c r="DJ115" s="844"/>
      <c r="DK115" s="845"/>
      <c r="DL115" s="846" t="s">
        <v>438</v>
      </c>
      <c r="DM115" s="844"/>
      <c r="DN115" s="844"/>
      <c r="DO115" s="844"/>
      <c r="DP115" s="845"/>
      <c r="DQ115" s="846" t="s">
        <v>434</v>
      </c>
      <c r="DR115" s="844"/>
      <c r="DS115" s="844"/>
      <c r="DT115" s="844"/>
      <c r="DU115" s="845"/>
      <c r="DV115" s="888" t="s">
        <v>128</v>
      </c>
      <c r="DW115" s="889"/>
      <c r="DX115" s="889"/>
      <c r="DY115" s="889"/>
      <c r="DZ115" s="890"/>
    </row>
    <row r="116" spans="1:130" s="229" customFormat="1" ht="26.25" customHeight="1" x14ac:dyDescent="0.15">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13</v>
      </c>
      <c r="AB116" s="844"/>
      <c r="AC116" s="844"/>
      <c r="AD116" s="844"/>
      <c r="AE116" s="845"/>
      <c r="AF116" s="846">
        <v>16</v>
      </c>
      <c r="AG116" s="844"/>
      <c r="AH116" s="844"/>
      <c r="AI116" s="844"/>
      <c r="AJ116" s="845"/>
      <c r="AK116" s="846">
        <v>6</v>
      </c>
      <c r="AL116" s="844"/>
      <c r="AM116" s="844"/>
      <c r="AN116" s="844"/>
      <c r="AO116" s="845"/>
      <c r="AP116" s="888">
        <v>0</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128</v>
      </c>
      <c r="BR116" s="881"/>
      <c r="BS116" s="881"/>
      <c r="BT116" s="881"/>
      <c r="BU116" s="881"/>
      <c r="BV116" s="881" t="s">
        <v>438</v>
      </c>
      <c r="BW116" s="881"/>
      <c r="BX116" s="881"/>
      <c r="BY116" s="881"/>
      <c r="BZ116" s="881"/>
      <c r="CA116" s="881" t="s">
        <v>128</v>
      </c>
      <c r="CB116" s="881"/>
      <c r="CC116" s="881"/>
      <c r="CD116" s="881"/>
      <c r="CE116" s="881"/>
      <c r="CF116" s="939" t="s">
        <v>438</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104112</v>
      </c>
      <c r="DH116" s="844"/>
      <c r="DI116" s="844"/>
      <c r="DJ116" s="844"/>
      <c r="DK116" s="845"/>
      <c r="DL116" s="846">
        <v>95436</v>
      </c>
      <c r="DM116" s="844"/>
      <c r="DN116" s="844"/>
      <c r="DO116" s="844"/>
      <c r="DP116" s="845"/>
      <c r="DQ116" s="846">
        <v>86760</v>
      </c>
      <c r="DR116" s="844"/>
      <c r="DS116" s="844"/>
      <c r="DT116" s="844"/>
      <c r="DU116" s="845"/>
      <c r="DV116" s="888">
        <v>3.6</v>
      </c>
      <c r="DW116" s="889"/>
      <c r="DX116" s="889"/>
      <c r="DY116" s="889"/>
      <c r="DZ116" s="890"/>
    </row>
    <row r="117" spans="1:130" s="229"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1008555</v>
      </c>
      <c r="AB117" s="967"/>
      <c r="AC117" s="967"/>
      <c r="AD117" s="967"/>
      <c r="AE117" s="968"/>
      <c r="AF117" s="969">
        <v>924798</v>
      </c>
      <c r="AG117" s="967"/>
      <c r="AH117" s="967"/>
      <c r="AI117" s="967"/>
      <c r="AJ117" s="968"/>
      <c r="AK117" s="969">
        <v>930222</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128</v>
      </c>
      <c r="BR117" s="881"/>
      <c r="BS117" s="881"/>
      <c r="BT117" s="881"/>
      <c r="BU117" s="881"/>
      <c r="BV117" s="881" t="s">
        <v>434</v>
      </c>
      <c r="BW117" s="881"/>
      <c r="BX117" s="881"/>
      <c r="BY117" s="881"/>
      <c r="BZ117" s="881"/>
      <c r="CA117" s="881" t="s">
        <v>128</v>
      </c>
      <c r="CB117" s="881"/>
      <c r="CC117" s="881"/>
      <c r="CD117" s="881"/>
      <c r="CE117" s="881"/>
      <c r="CF117" s="939" t="s">
        <v>128</v>
      </c>
      <c r="CG117" s="940"/>
      <c r="CH117" s="940"/>
      <c r="CI117" s="940"/>
      <c r="CJ117" s="940"/>
      <c r="CK117" s="991"/>
      <c r="CL117" s="885"/>
      <c r="CM117" s="879" t="s">
        <v>457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128</v>
      </c>
      <c r="DM117" s="844"/>
      <c r="DN117" s="844"/>
      <c r="DO117" s="844"/>
      <c r="DP117" s="845"/>
      <c r="DQ117" s="846" t="s">
        <v>128</v>
      </c>
      <c r="DR117" s="844"/>
      <c r="DS117" s="844"/>
      <c r="DT117" s="844"/>
      <c r="DU117" s="845"/>
      <c r="DV117" s="888" t="s">
        <v>128</v>
      </c>
      <c r="DW117" s="889"/>
      <c r="DX117" s="889"/>
      <c r="DY117" s="889"/>
      <c r="DZ117" s="890"/>
    </row>
    <row r="118" spans="1:130" s="229" customFormat="1" ht="26.25" customHeight="1" x14ac:dyDescent="0.15">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307</v>
      </c>
      <c r="AL118" s="960"/>
      <c r="AM118" s="960"/>
      <c r="AN118" s="960"/>
      <c r="AO118" s="961"/>
      <c r="AP118" s="963" t="s">
        <v>428</v>
      </c>
      <c r="AQ118" s="964"/>
      <c r="AR118" s="964"/>
      <c r="AS118" s="964"/>
      <c r="AT118" s="965"/>
      <c r="AU118" s="996"/>
      <c r="AV118" s="997"/>
      <c r="AW118" s="997"/>
      <c r="AX118" s="997"/>
      <c r="AY118" s="997"/>
      <c r="AZ118" s="902" t="s">
        <v>458</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128</v>
      </c>
      <c r="BW118" s="909"/>
      <c r="BX118" s="909"/>
      <c r="BY118" s="909"/>
      <c r="BZ118" s="909"/>
      <c r="CA118" s="909" t="s">
        <v>128</v>
      </c>
      <c r="CB118" s="909"/>
      <c r="CC118" s="909"/>
      <c r="CD118" s="909"/>
      <c r="CE118" s="909"/>
      <c r="CF118" s="939" t="s">
        <v>128</v>
      </c>
      <c r="CG118" s="940"/>
      <c r="CH118" s="940"/>
      <c r="CI118" s="940"/>
      <c r="CJ118" s="940"/>
      <c r="CK118" s="991"/>
      <c r="CL118" s="885"/>
      <c r="CM118" s="879" t="s">
        <v>459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128</v>
      </c>
      <c r="DH118" s="844"/>
      <c r="DI118" s="844"/>
      <c r="DJ118" s="844"/>
      <c r="DK118" s="845"/>
      <c r="DL118" s="846" t="s">
        <v>128</v>
      </c>
      <c r="DM118" s="844"/>
      <c r="DN118" s="844"/>
      <c r="DO118" s="844"/>
      <c r="DP118" s="845"/>
      <c r="DQ118" s="846" t="s">
        <v>128</v>
      </c>
      <c r="DR118" s="844"/>
      <c r="DS118" s="844"/>
      <c r="DT118" s="844"/>
      <c r="DU118" s="845"/>
      <c r="DV118" s="888" t="s">
        <v>128</v>
      </c>
      <c r="DW118" s="889"/>
      <c r="DX118" s="889"/>
      <c r="DY118" s="889"/>
      <c r="DZ118" s="890"/>
    </row>
    <row r="119" spans="1:130" s="229" customFormat="1" ht="26.25" customHeight="1" x14ac:dyDescent="0.15">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128</v>
      </c>
      <c r="AG119" s="953"/>
      <c r="AH119" s="953"/>
      <c r="AI119" s="953"/>
      <c r="AJ119" s="954"/>
      <c r="AK119" s="955" t="s">
        <v>128</v>
      </c>
      <c r="AL119" s="953"/>
      <c r="AM119" s="953"/>
      <c r="AN119" s="953"/>
      <c r="AO119" s="954"/>
      <c r="AP119" s="956" t="s">
        <v>128</v>
      </c>
      <c r="AQ119" s="957"/>
      <c r="AR119" s="957"/>
      <c r="AS119" s="957"/>
      <c r="AT119" s="958"/>
      <c r="AU119" s="998"/>
      <c r="AV119" s="999"/>
      <c r="AW119" s="999"/>
      <c r="AX119" s="999"/>
      <c r="AY119" s="999"/>
      <c r="AZ119" s="250" t="s">
        <v>186</v>
      </c>
      <c r="BA119" s="250"/>
      <c r="BB119" s="250"/>
      <c r="BC119" s="250"/>
      <c r="BD119" s="250"/>
      <c r="BE119" s="250"/>
      <c r="BF119" s="250"/>
      <c r="BG119" s="250"/>
      <c r="BH119" s="250"/>
      <c r="BI119" s="250"/>
      <c r="BJ119" s="250"/>
      <c r="BK119" s="250"/>
      <c r="BL119" s="250"/>
      <c r="BM119" s="250"/>
      <c r="BN119" s="250"/>
      <c r="BO119" s="941" t="s">
        <v>460</v>
      </c>
      <c r="BP119" s="942"/>
      <c r="BQ119" s="943">
        <v>7260643</v>
      </c>
      <c r="BR119" s="909"/>
      <c r="BS119" s="909"/>
      <c r="BT119" s="909"/>
      <c r="BU119" s="909"/>
      <c r="BV119" s="909">
        <v>6803615</v>
      </c>
      <c r="BW119" s="909"/>
      <c r="BX119" s="909"/>
      <c r="BY119" s="909"/>
      <c r="BZ119" s="909"/>
      <c r="CA119" s="909">
        <v>7284009</v>
      </c>
      <c r="CB119" s="909"/>
      <c r="CC119" s="909"/>
      <c r="CD119" s="909"/>
      <c r="CE119" s="909"/>
      <c r="CF119" s="812"/>
      <c r="CG119" s="813"/>
      <c r="CH119" s="813"/>
      <c r="CI119" s="813"/>
      <c r="CJ119" s="898"/>
      <c r="CK119" s="992"/>
      <c r="CL119" s="887"/>
      <c r="CM119" s="902" t="s">
        <v>461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434</v>
      </c>
      <c r="DH119" s="828"/>
      <c r="DI119" s="828"/>
      <c r="DJ119" s="828"/>
      <c r="DK119" s="829"/>
      <c r="DL119" s="830" t="s">
        <v>128</v>
      </c>
      <c r="DM119" s="828"/>
      <c r="DN119" s="828"/>
      <c r="DO119" s="828"/>
      <c r="DP119" s="829"/>
      <c r="DQ119" s="830" t="s">
        <v>434</v>
      </c>
      <c r="DR119" s="828"/>
      <c r="DS119" s="828"/>
      <c r="DT119" s="828"/>
      <c r="DU119" s="829"/>
      <c r="DV119" s="912" t="s">
        <v>128</v>
      </c>
      <c r="DW119" s="913"/>
      <c r="DX119" s="913"/>
      <c r="DY119" s="913"/>
      <c r="DZ119" s="914"/>
    </row>
    <row r="120" spans="1:130" s="229" customFormat="1" ht="26.25" customHeight="1" x14ac:dyDescent="0.15">
      <c r="A120" s="884"/>
      <c r="B120" s="885"/>
      <c r="C120" s="879" t="s">
        <v>437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434</v>
      </c>
      <c r="AB120" s="844"/>
      <c r="AC120" s="844"/>
      <c r="AD120" s="844"/>
      <c r="AE120" s="845"/>
      <c r="AF120" s="846" t="s">
        <v>434</v>
      </c>
      <c r="AG120" s="844"/>
      <c r="AH120" s="844"/>
      <c r="AI120" s="844"/>
      <c r="AJ120" s="845"/>
      <c r="AK120" s="846" t="s">
        <v>434</v>
      </c>
      <c r="AL120" s="844"/>
      <c r="AM120" s="844"/>
      <c r="AN120" s="844"/>
      <c r="AO120" s="845"/>
      <c r="AP120" s="888" t="s">
        <v>434</v>
      </c>
      <c r="AQ120" s="889"/>
      <c r="AR120" s="889"/>
      <c r="AS120" s="889"/>
      <c r="AT120" s="890"/>
      <c r="AU120" s="944" t="s">
        <v>462</v>
      </c>
      <c r="AV120" s="945"/>
      <c r="AW120" s="945"/>
      <c r="AX120" s="945"/>
      <c r="AY120" s="946"/>
      <c r="AZ120" s="924" t="s">
        <v>463</v>
      </c>
      <c r="BA120" s="872"/>
      <c r="BB120" s="872"/>
      <c r="BC120" s="872"/>
      <c r="BD120" s="872"/>
      <c r="BE120" s="872"/>
      <c r="BF120" s="872"/>
      <c r="BG120" s="872"/>
      <c r="BH120" s="872"/>
      <c r="BI120" s="872"/>
      <c r="BJ120" s="872"/>
      <c r="BK120" s="872"/>
      <c r="BL120" s="872"/>
      <c r="BM120" s="872"/>
      <c r="BN120" s="872"/>
      <c r="BO120" s="872"/>
      <c r="BP120" s="873"/>
      <c r="BQ120" s="925">
        <v>1626757</v>
      </c>
      <c r="BR120" s="906"/>
      <c r="BS120" s="906"/>
      <c r="BT120" s="906"/>
      <c r="BU120" s="906"/>
      <c r="BV120" s="906">
        <v>1563804</v>
      </c>
      <c r="BW120" s="906"/>
      <c r="BX120" s="906"/>
      <c r="BY120" s="906"/>
      <c r="BZ120" s="906"/>
      <c r="CA120" s="906">
        <v>1828504</v>
      </c>
      <c r="CB120" s="906"/>
      <c r="CC120" s="906"/>
      <c r="CD120" s="906"/>
      <c r="CE120" s="906"/>
      <c r="CF120" s="930">
        <v>76.099999999999994</v>
      </c>
      <c r="CG120" s="931"/>
      <c r="CH120" s="931"/>
      <c r="CI120" s="931"/>
      <c r="CJ120" s="931"/>
      <c r="CK120" s="932" t="s">
        <v>464</v>
      </c>
      <c r="CL120" s="916"/>
      <c r="CM120" s="916"/>
      <c r="CN120" s="916"/>
      <c r="CO120" s="917"/>
      <c r="CP120" s="936" t="s">
        <v>465</v>
      </c>
      <c r="CQ120" s="937"/>
      <c r="CR120" s="937"/>
      <c r="CS120" s="937"/>
      <c r="CT120" s="937"/>
      <c r="CU120" s="937"/>
      <c r="CV120" s="937"/>
      <c r="CW120" s="937"/>
      <c r="CX120" s="937"/>
      <c r="CY120" s="937"/>
      <c r="CZ120" s="937"/>
      <c r="DA120" s="937"/>
      <c r="DB120" s="937"/>
      <c r="DC120" s="937"/>
      <c r="DD120" s="937"/>
      <c r="DE120" s="937"/>
      <c r="DF120" s="938"/>
      <c r="DG120" s="925">
        <v>625908</v>
      </c>
      <c r="DH120" s="906"/>
      <c r="DI120" s="906"/>
      <c r="DJ120" s="906"/>
      <c r="DK120" s="906"/>
      <c r="DL120" s="906">
        <v>569704</v>
      </c>
      <c r="DM120" s="906"/>
      <c r="DN120" s="906"/>
      <c r="DO120" s="906"/>
      <c r="DP120" s="906"/>
      <c r="DQ120" s="906">
        <v>632474</v>
      </c>
      <c r="DR120" s="906"/>
      <c r="DS120" s="906"/>
      <c r="DT120" s="906"/>
      <c r="DU120" s="906"/>
      <c r="DV120" s="907">
        <v>26.3</v>
      </c>
      <c r="DW120" s="907"/>
      <c r="DX120" s="907"/>
      <c r="DY120" s="907"/>
      <c r="DZ120" s="908"/>
    </row>
    <row r="121" spans="1:130" s="229" customFormat="1" ht="26.25" customHeight="1" x14ac:dyDescent="0.15">
      <c r="A121" s="884"/>
      <c r="B121" s="885"/>
      <c r="C121" s="927" t="s">
        <v>466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434</v>
      </c>
      <c r="AB121" s="844"/>
      <c r="AC121" s="844"/>
      <c r="AD121" s="844"/>
      <c r="AE121" s="845"/>
      <c r="AF121" s="846" t="s">
        <v>434</v>
      </c>
      <c r="AG121" s="844"/>
      <c r="AH121" s="844"/>
      <c r="AI121" s="844"/>
      <c r="AJ121" s="845"/>
      <c r="AK121" s="846" t="s">
        <v>434</v>
      </c>
      <c r="AL121" s="844"/>
      <c r="AM121" s="844"/>
      <c r="AN121" s="844"/>
      <c r="AO121" s="845"/>
      <c r="AP121" s="888" t="s">
        <v>434</v>
      </c>
      <c r="AQ121" s="889"/>
      <c r="AR121" s="889"/>
      <c r="AS121" s="889"/>
      <c r="AT121" s="890"/>
      <c r="AU121" s="947"/>
      <c r="AV121" s="948"/>
      <c r="AW121" s="948"/>
      <c r="AX121" s="948"/>
      <c r="AY121" s="949"/>
      <c r="AZ121" s="879" t="s">
        <v>467</v>
      </c>
      <c r="BA121" s="816"/>
      <c r="BB121" s="816"/>
      <c r="BC121" s="816"/>
      <c r="BD121" s="816"/>
      <c r="BE121" s="816"/>
      <c r="BF121" s="816"/>
      <c r="BG121" s="816"/>
      <c r="BH121" s="816"/>
      <c r="BI121" s="816"/>
      <c r="BJ121" s="816"/>
      <c r="BK121" s="816"/>
      <c r="BL121" s="816"/>
      <c r="BM121" s="816"/>
      <c r="BN121" s="816"/>
      <c r="BO121" s="816"/>
      <c r="BP121" s="817"/>
      <c r="BQ121" s="880">
        <v>400982</v>
      </c>
      <c r="BR121" s="881"/>
      <c r="BS121" s="881"/>
      <c r="BT121" s="881"/>
      <c r="BU121" s="881"/>
      <c r="BV121" s="881">
        <v>452540</v>
      </c>
      <c r="BW121" s="881"/>
      <c r="BX121" s="881"/>
      <c r="BY121" s="881"/>
      <c r="BZ121" s="881"/>
      <c r="CA121" s="881">
        <v>488636</v>
      </c>
      <c r="CB121" s="881"/>
      <c r="CC121" s="881"/>
      <c r="CD121" s="881"/>
      <c r="CE121" s="881"/>
      <c r="CF121" s="939">
        <v>20.3</v>
      </c>
      <c r="CG121" s="940"/>
      <c r="CH121" s="940"/>
      <c r="CI121" s="940"/>
      <c r="CJ121" s="940"/>
      <c r="CK121" s="933"/>
      <c r="CL121" s="919"/>
      <c r="CM121" s="919"/>
      <c r="CN121" s="919"/>
      <c r="CO121" s="920"/>
      <c r="CP121" s="899" t="s">
        <v>468</v>
      </c>
      <c r="CQ121" s="900"/>
      <c r="CR121" s="900"/>
      <c r="CS121" s="900"/>
      <c r="CT121" s="900"/>
      <c r="CU121" s="900"/>
      <c r="CV121" s="900"/>
      <c r="CW121" s="900"/>
      <c r="CX121" s="900"/>
      <c r="CY121" s="900"/>
      <c r="CZ121" s="900"/>
      <c r="DA121" s="900"/>
      <c r="DB121" s="900"/>
      <c r="DC121" s="900"/>
      <c r="DD121" s="900"/>
      <c r="DE121" s="900"/>
      <c r="DF121" s="901"/>
      <c r="DG121" s="880">
        <v>374391</v>
      </c>
      <c r="DH121" s="881"/>
      <c r="DI121" s="881"/>
      <c r="DJ121" s="881"/>
      <c r="DK121" s="881"/>
      <c r="DL121" s="881">
        <v>386797</v>
      </c>
      <c r="DM121" s="881"/>
      <c r="DN121" s="881"/>
      <c r="DO121" s="881"/>
      <c r="DP121" s="881"/>
      <c r="DQ121" s="881">
        <v>492084</v>
      </c>
      <c r="DR121" s="881"/>
      <c r="DS121" s="881"/>
      <c r="DT121" s="881"/>
      <c r="DU121" s="881"/>
      <c r="DV121" s="858">
        <v>20.5</v>
      </c>
      <c r="DW121" s="858"/>
      <c r="DX121" s="858"/>
      <c r="DY121" s="858"/>
      <c r="DZ121" s="859"/>
    </row>
    <row r="122" spans="1:130" s="229" customFormat="1" ht="26.25" customHeight="1" x14ac:dyDescent="0.15">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434</v>
      </c>
      <c r="AB122" s="844"/>
      <c r="AC122" s="844"/>
      <c r="AD122" s="844"/>
      <c r="AE122" s="845"/>
      <c r="AF122" s="846" t="s">
        <v>434</v>
      </c>
      <c r="AG122" s="844"/>
      <c r="AH122" s="844"/>
      <c r="AI122" s="844"/>
      <c r="AJ122" s="845"/>
      <c r="AK122" s="846" t="s">
        <v>434</v>
      </c>
      <c r="AL122" s="844"/>
      <c r="AM122" s="844"/>
      <c r="AN122" s="844"/>
      <c r="AO122" s="845"/>
      <c r="AP122" s="888" t="s">
        <v>434</v>
      </c>
      <c r="AQ122" s="889"/>
      <c r="AR122" s="889"/>
      <c r="AS122" s="889"/>
      <c r="AT122" s="890"/>
      <c r="AU122" s="947"/>
      <c r="AV122" s="948"/>
      <c r="AW122" s="948"/>
      <c r="AX122" s="948"/>
      <c r="AY122" s="949"/>
      <c r="AZ122" s="902" t="s">
        <v>469</v>
      </c>
      <c r="BA122" s="903"/>
      <c r="BB122" s="903"/>
      <c r="BC122" s="903"/>
      <c r="BD122" s="903"/>
      <c r="BE122" s="903"/>
      <c r="BF122" s="903"/>
      <c r="BG122" s="903"/>
      <c r="BH122" s="903"/>
      <c r="BI122" s="903"/>
      <c r="BJ122" s="903"/>
      <c r="BK122" s="903"/>
      <c r="BL122" s="903"/>
      <c r="BM122" s="903"/>
      <c r="BN122" s="903"/>
      <c r="BO122" s="903"/>
      <c r="BP122" s="904"/>
      <c r="BQ122" s="943">
        <v>4416500</v>
      </c>
      <c r="BR122" s="909"/>
      <c r="BS122" s="909"/>
      <c r="BT122" s="909"/>
      <c r="BU122" s="909"/>
      <c r="BV122" s="909">
        <v>4408994</v>
      </c>
      <c r="BW122" s="909"/>
      <c r="BX122" s="909"/>
      <c r="BY122" s="909"/>
      <c r="BZ122" s="909"/>
      <c r="CA122" s="909">
        <v>3931330</v>
      </c>
      <c r="CB122" s="909"/>
      <c r="CC122" s="909"/>
      <c r="CD122" s="909"/>
      <c r="CE122" s="909"/>
      <c r="CF122" s="910">
        <v>163.69999999999999</v>
      </c>
      <c r="CG122" s="911"/>
      <c r="CH122" s="911"/>
      <c r="CI122" s="911"/>
      <c r="CJ122" s="911"/>
      <c r="CK122" s="933"/>
      <c r="CL122" s="919"/>
      <c r="CM122" s="919"/>
      <c r="CN122" s="919"/>
      <c r="CO122" s="920"/>
      <c r="CP122" s="899" t="s">
        <v>407</v>
      </c>
      <c r="CQ122" s="900"/>
      <c r="CR122" s="900"/>
      <c r="CS122" s="900"/>
      <c r="CT122" s="900"/>
      <c r="CU122" s="900"/>
      <c r="CV122" s="900"/>
      <c r="CW122" s="900"/>
      <c r="CX122" s="900"/>
      <c r="CY122" s="900"/>
      <c r="CZ122" s="900"/>
      <c r="DA122" s="900"/>
      <c r="DB122" s="900"/>
      <c r="DC122" s="900"/>
      <c r="DD122" s="900"/>
      <c r="DE122" s="900"/>
      <c r="DF122" s="901"/>
      <c r="DG122" s="880" t="s">
        <v>128</v>
      </c>
      <c r="DH122" s="881"/>
      <c r="DI122" s="881"/>
      <c r="DJ122" s="881"/>
      <c r="DK122" s="881"/>
      <c r="DL122" s="881" t="s">
        <v>128</v>
      </c>
      <c r="DM122" s="881"/>
      <c r="DN122" s="881"/>
      <c r="DO122" s="881"/>
      <c r="DP122" s="881"/>
      <c r="DQ122" s="881" t="s">
        <v>128</v>
      </c>
      <c r="DR122" s="881"/>
      <c r="DS122" s="881"/>
      <c r="DT122" s="881"/>
      <c r="DU122" s="881"/>
      <c r="DV122" s="858" t="s">
        <v>128</v>
      </c>
      <c r="DW122" s="858"/>
      <c r="DX122" s="858"/>
      <c r="DY122" s="858"/>
      <c r="DZ122" s="859"/>
    </row>
    <row r="123" spans="1:130" s="229" customFormat="1" ht="26.25" customHeight="1" x14ac:dyDescent="0.15">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8676</v>
      </c>
      <c r="AB123" s="844"/>
      <c r="AC123" s="844"/>
      <c r="AD123" s="844"/>
      <c r="AE123" s="845"/>
      <c r="AF123" s="846">
        <v>8676</v>
      </c>
      <c r="AG123" s="844"/>
      <c r="AH123" s="844"/>
      <c r="AI123" s="844"/>
      <c r="AJ123" s="845"/>
      <c r="AK123" s="846">
        <v>8676</v>
      </c>
      <c r="AL123" s="844"/>
      <c r="AM123" s="844"/>
      <c r="AN123" s="844"/>
      <c r="AO123" s="845"/>
      <c r="AP123" s="888">
        <v>0.4</v>
      </c>
      <c r="AQ123" s="889"/>
      <c r="AR123" s="889"/>
      <c r="AS123" s="889"/>
      <c r="AT123" s="890"/>
      <c r="AU123" s="950"/>
      <c r="AV123" s="951"/>
      <c r="AW123" s="951"/>
      <c r="AX123" s="951"/>
      <c r="AY123" s="951"/>
      <c r="AZ123" s="250" t="s">
        <v>186</v>
      </c>
      <c r="BA123" s="250"/>
      <c r="BB123" s="250"/>
      <c r="BC123" s="250"/>
      <c r="BD123" s="250"/>
      <c r="BE123" s="250"/>
      <c r="BF123" s="250"/>
      <c r="BG123" s="250"/>
      <c r="BH123" s="250"/>
      <c r="BI123" s="250"/>
      <c r="BJ123" s="250"/>
      <c r="BK123" s="250"/>
      <c r="BL123" s="250"/>
      <c r="BM123" s="250"/>
      <c r="BN123" s="250"/>
      <c r="BO123" s="941" t="s">
        <v>470</v>
      </c>
      <c r="BP123" s="942"/>
      <c r="BQ123" s="896">
        <v>6444239</v>
      </c>
      <c r="BR123" s="897"/>
      <c r="BS123" s="897"/>
      <c r="BT123" s="897"/>
      <c r="BU123" s="897"/>
      <c r="BV123" s="897">
        <v>6425338</v>
      </c>
      <c r="BW123" s="897"/>
      <c r="BX123" s="897"/>
      <c r="BY123" s="897"/>
      <c r="BZ123" s="897"/>
      <c r="CA123" s="897">
        <v>6248470</v>
      </c>
      <c r="CB123" s="897"/>
      <c r="CC123" s="897"/>
      <c r="CD123" s="897"/>
      <c r="CE123" s="897"/>
      <c r="CF123" s="812"/>
      <c r="CG123" s="813"/>
      <c r="CH123" s="813"/>
      <c r="CI123" s="813"/>
      <c r="CJ123" s="898"/>
      <c r="CK123" s="933"/>
      <c r="CL123" s="919"/>
      <c r="CM123" s="919"/>
      <c r="CN123" s="919"/>
      <c r="CO123" s="920"/>
      <c r="CP123" s="899" t="s">
        <v>406</v>
      </c>
      <c r="CQ123" s="900"/>
      <c r="CR123" s="900"/>
      <c r="CS123" s="900"/>
      <c r="CT123" s="900"/>
      <c r="CU123" s="900"/>
      <c r="CV123" s="900"/>
      <c r="CW123" s="900"/>
      <c r="CX123" s="900"/>
      <c r="CY123" s="900"/>
      <c r="CZ123" s="900"/>
      <c r="DA123" s="900"/>
      <c r="DB123" s="900"/>
      <c r="DC123" s="900"/>
      <c r="DD123" s="900"/>
      <c r="DE123" s="900"/>
      <c r="DF123" s="901"/>
      <c r="DG123" s="843" t="s">
        <v>128</v>
      </c>
      <c r="DH123" s="844"/>
      <c r="DI123" s="844"/>
      <c r="DJ123" s="844"/>
      <c r="DK123" s="845"/>
      <c r="DL123" s="846" t="s">
        <v>128</v>
      </c>
      <c r="DM123" s="844"/>
      <c r="DN123" s="844"/>
      <c r="DO123" s="844"/>
      <c r="DP123" s="845"/>
      <c r="DQ123" s="846" t="s">
        <v>128</v>
      </c>
      <c r="DR123" s="844"/>
      <c r="DS123" s="844"/>
      <c r="DT123" s="844"/>
      <c r="DU123" s="845"/>
      <c r="DV123" s="888" t="s">
        <v>128</v>
      </c>
      <c r="DW123" s="889"/>
      <c r="DX123" s="889"/>
      <c r="DY123" s="889"/>
      <c r="DZ123" s="890"/>
    </row>
    <row r="124" spans="1:130" s="229" customFormat="1" ht="26.25" customHeight="1" thickBot="1" x14ac:dyDescent="0.2">
      <c r="A124" s="884"/>
      <c r="B124" s="885"/>
      <c r="C124" s="879" t="s">
        <v>457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128</v>
      </c>
      <c r="AB124" s="844"/>
      <c r="AC124" s="844"/>
      <c r="AD124" s="844"/>
      <c r="AE124" s="845"/>
      <c r="AF124" s="846" t="s">
        <v>128</v>
      </c>
      <c r="AG124" s="844"/>
      <c r="AH124" s="844"/>
      <c r="AI124" s="844"/>
      <c r="AJ124" s="845"/>
      <c r="AK124" s="846" t="s">
        <v>128</v>
      </c>
      <c r="AL124" s="844"/>
      <c r="AM124" s="844"/>
      <c r="AN124" s="844"/>
      <c r="AO124" s="845"/>
      <c r="AP124" s="888" t="s">
        <v>128</v>
      </c>
      <c r="AQ124" s="889"/>
      <c r="AR124" s="889"/>
      <c r="AS124" s="889"/>
      <c r="AT124" s="890"/>
      <c r="AU124" s="891" t="s">
        <v>471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37.299999999999997</v>
      </c>
      <c r="BR124" s="895"/>
      <c r="BS124" s="895"/>
      <c r="BT124" s="895"/>
      <c r="BU124" s="895"/>
      <c r="BV124" s="895">
        <v>16.399999999999999</v>
      </c>
      <c r="BW124" s="895"/>
      <c r="BX124" s="895"/>
      <c r="BY124" s="895"/>
      <c r="BZ124" s="895"/>
      <c r="CA124" s="895">
        <v>43.1</v>
      </c>
      <c r="CB124" s="895"/>
      <c r="CC124" s="895"/>
      <c r="CD124" s="895"/>
      <c r="CE124" s="895"/>
      <c r="CF124" s="790"/>
      <c r="CG124" s="791"/>
      <c r="CH124" s="791"/>
      <c r="CI124" s="791"/>
      <c r="CJ124" s="926"/>
      <c r="CK124" s="934"/>
      <c r="CL124" s="934"/>
      <c r="CM124" s="934"/>
      <c r="CN124" s="934"/>
      <c r="CO124" s="935"/>
      <c r="CP124" s="899" t="s">
        <v>472</v>
      </c>
      <c r="CQ124" s="900"/>
      <c r="CR124" s="900"/>
      <c r="CS124" s="900"/>
      <c r="CT124" s="900"/>
      <c r="CU124" s="900"/>
      <c r="CV124" s="900"/>
      <c r="CW124" s="900"/>
      <c r="CX124" s="900"/>
      <c r="CY124" s="900"/>
      <c r="CZ124" s="900"/>
      <c r="DA124" s="900"/>
      <c r="DB124" s="900"/>
      <c r="DC124" s="900"/>
      <c r="DD124" s="900"/>
      <c r="DE124" s="900"/>
      <c r="DF124" s="901"/>
      <c r="DG124" s="827" t="s">
        <v>128</v>
      </c>
      <c r="DH124" s="828"/>
      <c r="DI124" s="828"/>
      <c r="DJ124" s="828"/>
      <c r="DK124" s="829"/>
      <c r="DL124" s="830" t="s">
        <v>128</v>
      </c>
      <c r="DM124" s="828"/>
      <c r="DN124" s="828"/>
      <c r="DO124" s="828"/>
      <c r="DP124" s="829"/>
      <c r="DQ124" s="830" t="s">
        <v>128</v>
      </c>
      <c r="DR124" s="828"/>
      <c r="DS124" s="828"/>
      <c r="DT124" s="828"/>
      <c r="DU124" s="829"/>
      <c r="DV124" s="912" t="s">
        <v>128</v>
      </c>
      <c r="DW124" s="913"/>
      <c r="DX124" s="913"/>
      <c r="DY124" s="913"/>
      <c r="DZ124" s="914"/>
    </row>
    <row r="125" spans="1:130" s="229" customFormat="1" ht="26.25" customHeight="1" x14ac:dyDescent="0.15">
      <c r="A125" s="884"/>
      <c r="B125" s="885"/>
      <c r="C125" s="879" t="s">
        <v>459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128</v>
      </c>
      <c r="AB125" s="844"/>
      <c r="AC125" s="844"/>
      <c r="AD125" s="844"/>
      <c r="AE125" s="845"/>
      <c r="AF125" s="846" t="s">
        <v>128</v>
      </c>
      <c r="AG125" s="844"/>
      <c r="AH125" s="844"/>
      <c r="AI125" s="844"/>
      <c r="AJ125" s="845"/>
      <c r="AK125" s="846" t="s">
        <v>128</v>
      </c>
      <c r="AL125" s="844"/>
      <c r="AM125" s="844"/>
      <c r="AN125" s="844"/>
      <c r="AO125" s="845"/>
      <c r="AP125" s="888" t="s">
        <v>128</v>
      </c>
      <c r="AQ125" s="889"/>
      <c r="AR125" s="889"/>
      <c r="AS125" s="889"/>
      <c r="AT125" s="890"/>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915" t="s">
        <v>473</v>
      </c>
      <c r="CL125" s="916"/>
      <c r="CM125" s="916"/>
      <c r="CN125" s="916"/>
      <c r="CO125" s="917"/>
      <c r="CP125" s="924" t="s">
        <v>474</v>
      </c>
      <c r="CQ125" s="872"/>
      <c r="CR125" s="872"/>
      <c r="CS125" s="872"/>
      <c r="CT125" s="872"/>
      <c r="CU125" s="872"/>
      <c r="CV125" s="872"/>
      <c r="CW125" s="872"/>
      <c r="CX125" s="872"/>
      <c r="CY125" s="872"/>
      <c r="CZ125" s="872"/>
      <c r="DA125" s="872"/>
      <c r="DB125" s="872"/>
      <c r="DC125" s="872"/>
      <c r="DD125" s="872"/>
      <c r="DE125" s="872"/>
      <c r="DF125" s="873"/>
      <c r="DG125" s="925" t="s">
        <v>128</v>
      </c>
      <c r="DH125" s="906"/>
      <c r="DI125" s="906"/>
      <c r="DJ125" s="906"/>
      <c r="DK125" s="906"/>
      <c r="DL125" s="906" t="s">
        <v>128</v>
      </c>
      <c r="DM125" s="906"/>
      <c r="DN125" s="906"/>
      <c r="DO125" s="906"/>
      <c r="DP125" s="906"/>
      <c r="DQ125" s="906" t="s">
        <v>128</v>
      </c>
      <c r="DR125" s="906"/>
      <c r="DS125" s="906"/>
      <c r="DT125" s="906"/>
      <c r="DU125" s="906"/>
      <c r="DV125" s="907" t="s">
        <v>128</v>
      </c>
      <c r="DW125" s="907"/>
      <c r="DX125" s="907"/>
      <c r="DY125" s="907"/>
      <c r="DZ125" s="908"/>
    </row>
    <row r="126" spans="1:130" s="229" customFormat="1" ht="26.25" customHeight="1" thickBot="1" x14ac:dyDescent="0.2">
      <c r="A126" s="884"/>
      <c r="B126" s="885"/>
      <c r="C126" s="879" t="s">
        <v>461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29746</v>
      </c>
      <c r="AB126" s="844"/>
      <c r="AC126" s="844"/>
      <c r="AD126" s="844"/>
      <c r="AE126" s="845"/>
      <c r="AF126" s="846">
        <v>29718</v>
      </c>
      <c r="AG126" s="844"/>
      <c r="AH126" s="844"/>
      <c r="AI126" s="844"/>
      <c r="AJ126" s="845"/>
      <c r="AK126" s="846">
        <v>19915</v>
      </c>
      <c r="AL126" s="844"/>
      <c r="AM126" s="844"/>
      <c r="AN126" s="844"/>
      <c r="AO126" s="845"/>
      <c r="AP126" s="888">
        <v>0.8</v>
      </c>
      <c r="AQ126" s="889"/>
      <c r="AR126" s="889"/>
      <c r="AS126" s="889"/>
      <c r="AT126" s="890"/>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918"/>
      <c r="CL126" s="919"/>
      <c r="CM126" s="919"/>
      <c r="CN126" s="919"/>
      <c r="CO126" s="920"/>
      <c r="CP126" s="879" t="s">
        <v>475</v>
      </c>
      <c r="CQ126" s="816"/>
      <c r="CR126" s="816"/>
      <c r="CS126" s="816"/>
      <c r="CT126" s="816"/>
      <c r="CU126" s="816"/>
      <c r="CV126" s="816"/>
      <c r="CW126" s="816"/>
      <c r="CX126" s="816"/>
      <c r="CY126" s="816"/>
      <c r="CZ126" s="816"/>
      <c r="DA126" s="816"/>
      <c r="DB126" s="816"/>
      <c r="DC126" s="816"/>
      <c r="DD126" s="816"/>
      <c r="DE126" s="816"/>
      <c r="DF126" s="817"/>
      <c r="DG126" s="880" t="s">
        <v>128</v>
      </c>
      <c r="DH126" s="881"/>
      <c r="DI126" s="881"/>
      <c r="DJ126" s="881"/>
      <c r="DK126" s="881"/>
      <c r="DL126" s="881" t="s">
        <v>128</v>
      </c>
      <c r="DM126" s="881"/>
      <c r="DN126" s="881"/>
      <c r="DO126" s="881"/>
      <c r="DP126" s="881"/>
      <c r="DQ126" s="881" t="s">
        <v>128</v>
      </c>
      <c r="DR126" s="881"/>
      <c r="DS126" s="881"/>
      <c r="DT126" s="881"/>
      <c r="DU126" s="881"/>
      <c r="DV126" s="858" t="s">
        <v>128</v>
      </c>
      <c r="DW126" s="858"/>
      <c r="DX126" s="858"/>
      <c r="DY126" s="858"/>
      <c r="DZ126" s="859"/>
    </row>
    <row r="127" spans="1:130" s="229" customFormat="1" ht="26.25" customHeight="1" x14ac:dyDescent="0.15">
      <c r="A127" s="886"/>
      <c r="B127" s="887"/>
      <c r="C127" s="902" t="s">
        <v>476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7418</v>
      </c>
      <c r="AB127" s="844"/>
      <c r="AC127" s="844"/>
      <c r="AD127" s="844"/>
      <c r="AE127" s="845"/>
      <c r="AF127" s="846">
        <v>7832</v>
      </c>
      <c r="AG127" s="844"/>
      <c r="AH127" s="844"/>
      <c r="AI127" s="844"/>
      <c r="AJ127" s="845"/>
      <c r="AK127" s="846">
        <v>7168</v>
      </c>
      <c r="AL127" s="844"/>
      <c r="AM127" s="844"/>
      <c r="AN127" s="844"/>
      <c r="AO127" s="845"/>
      <c r="AP127" s="888">
        <v>0.3</v>
      </c>
      <c r="AQ127" s="889"/>
      <c r="AR127" s="889"/>
      <c r="AS127" s="889"/>
      <c r="AT127" s="890"/>
      <c r="AU127" s="231"/>
      <c r="AV127" s="231"/>
      <c r="AW127" s="231"/>
      <c r="AX127" s="905" t="s">
        <v>477</v>
      </c>
      <c r="AY127" s="876"/>
      <c r="AZ127" s="876"/>
      <c r="BA127" s="876"/>
      <c r="BB127" s="876"/>
      <c r="BC127" s="876"/>
      <c r="BD127" s="876"/>
      <c r="BE127" s="877"/>
      <c r="BF127" s="875" t="s">
        <v>478</v>
      </c>
      <c r="BG127" s="876"/>
      <c r="BH127" s="876"/>
      <c r="BI127" s="876"/>
      <c r="BJ127" s="876"/>
      <c r="BK127" s="876"/>
      <c r="BL127" s="877"/>
      <c r="BM127" s="875" t="s">
        <v>479</v>
      </c>
      <c r="BN127" s="876"/>
      <c r="BO127" s="876"/>
      <c r="BP127" s="876"/>
      <c r="BQ127" s="876"/>
      <c r="BR127" s="876"/>
      <c r="BS127" s="877"/>
      <c r="BT127" s="875" t="s">
        <v>480</v>
      </c>
      <c r="BU127" s="876"/>
      <c r="BV127" s="876"/>
      <c r="BW127" s="876"/>
      <c r="BX127" s="876"/>
      <c r="BY127" s="876"/>
      <c r="BZ127" s="878"/>
      <c r="CA127" s="231"/>
      <c r="CB127" s="231"/>
      <c r="CC127" s="231"/>
      <c r="CD127" s="254"/>
      <c r="CE127" s="254"/>
      <c r="CF127" s="254"/>
      <c r="CG127" s="231"/>
      <c r="CH127" s="231"/>
      <c r="CI127" s="231"/>
      <c r="CJ127" s="253"/>
      <c r="CK127" s="918"/>
      <c r="CL127" s="919"/>
      <c r="CM127" s="919"/>
      <c r="CN127" s="919"/>
      <c r="CO127" s="920"/>
      <c r="CP127" s="879" t="s">
        <v>481</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128</v>
      </c>
      <c r="DM127" s="881"/>
      <c r="DN127" s="881"/>
      <c r="DO127" s="881"/>
      <c r="DP127" s="881"/>
      <c r="DQ127" s="881" t="s">
        <v>128</v>
      </c>
      <c r="DR127" s="881"/>
      <c r="DS127" s="881"/>
      <c r="DT127" s="881"/>
      <c r="DU127" s="881"/>
      <c r="DV127" s="858" t="s">
        <v>128</v>
      </c>
      <c r="DW127" s="858"/>
      <c r="DX127" s="858"/>
      <c r="DY127" s="858"/>
      <c r="DZ127" s="859"/>
    </row>
    <row r="128" spans="1:130" s="229" customFormat="1" ht="26.25" customHeight="1" thickBot="1" x14ac:dyDescent="0.2">
      <c r="A128" s="860" t="s">
        <v>482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483</v>
      </c>
      <c r="X128" s="862"/>
      <c r="Y128" s="862"/>
      <c r="Z128" s="863"/>
      <c r="AA128" s="864">
        <v>48260</v>
      </c>
      <c r="AB128" s="865"/>
      <c r="AC128" s="865"/>
      <c r="AD128" s="865"/>
      <c r="AE128" s="866"/>
      <c r="AF128" s="867">
        <v>49599</v>
      </c>
      <c r="AG128" s="865"/>
      <c r="AH128" s="865"/>
      <c r="AI128" s="865"/>
      <c r="AJ128" s="866"/>
      <c r="AK128" s="867">
        <v>64507</v>
      </c>
      <c r="AL128" s="865"/>
      <c r="AM128" s="865"/>
      <c r="AN128" s="865"/>
      <c r="AO128" s="866"/>
      <c r="AP128" s="868"/>
      <c r="AQ128" s="869"/>
      <c r="AR128" s="869"/>
      <c r="AS128" s="869"/>
      <c r="AT128" s="870"/>
      <c r="AU128" s="231"/>
      <c r="AV128" s="231"/>
      <c r="AW128" s="231"/>
      <c r="AX128" s="871" t="s">
        <v>484</v>
      </c>
      <c r="AY128" s="872"/>
      <c r="AZ128" s="872"/>
      <c r="BA128" s="872"/>
      <c r="BB128" s="872"/>
      <c r="BC128" s="872"/>
      <c r="BD128" s="872"/>
      <c r="BE128" s="873"/>
      <c r="BF128" s="850" t="s">
        <v>128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4"/>
      <c r="CB128" s="254"/>
      <c r="CC128" s="254"/>
      <c r="CD128" s="254"/>
      <c r="CE128" s="254"/>
      <c r="CF128" s="254"/>
      <c r="CG128" s="231"/>
      <c r="CH128" s="231"/>
      <c r="CI128" s="231"/>
      <c r="CJ128" s="253"/>
      <c r="CK128" s="921"/>
      <c r="CL128" s="922"/>
      <c r="CM128" s="922"/>
      <c r="CN128" s="922"/>
      <c r="CO128" s="923"/>
      <c r="CP128" s="853" t="s">
        <v>485</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128</v>
      </c>
      <c r="DR128" s="855"/>
      <c r="DS128" s="855"/>
      <c r="DT128" s="855"/>
      <c r="DU128" s="855"/>
      <c r="DV128" s="856" t="s">
        <v>128</v>
      </c>
      <c r="DW128" s="856"/>
      <c r="DX128" s="856"/>
      <c r="DY128" s="856"/>
      <c r="DZ128" s="857"/>
    </row>
    <row r="129" spans="1:131" s="229"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486</v>
      </c>
      <c r="X129" s="841"/>
      <c r="Y129" s="841"/>
      <c r="Z129" s="842"/>
      <c r="AA129" s="843">
        <v>2826042</v>
      </c>
      <c r="AB129" s="844"/>
      <c r="AC129" s="844"/>
      <c r="AD129" s="844"/>
      <c r="AE129" s="845"/>
      <c r="AF129" s="846">
        <v>2895248</v>
      </c>
      <c r="AG129" s="844"/>
      <c r="AH129" s="844"/>
      <c r="AI129" s="844"/>
      <c r="AJ129" s="845"/>
      <c r="AK129" s="846">
        <v>2996599</v>
      </c>
      <c r="AL129" s="844"/>
      <c r="AM129" s="844"/>
      <c r="AN129" s="844"/>
      <c r="AO129" s="845"/>
      <c r="AP129" s="847"/>
      <c r="AQ129" s="848"/>
      <c r="AR129" s="848"/>
      <c r="AS129" s="848"/>
      <c r="AT129" s="849"/>
      <c r="AU129" s="232"/>
      <c r="AV129" s="232"/>
      <c r="AW129" s="232"/>
      <c r="AX129" s="815" t="s">
        <v>487</v>
      </c>
      <c r="AY129" s="816"/>
      <c r="AZ129" s="816"/>
      <c r="BA129" s="816"/>
      <c r="BB129" s="816"/>
      <c r="BC129" s="816"/>
      <c r="BD129" s="816"/>
      <c r="BE129" s="817"/>
      <c r="BF129" s="834" t="s">
        <v>128</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838" t="s">
        <v>488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489</v>
      </c>
      <c r="X130" s="841"/>
      <c r="Y130" s="841"/>
      <c r="Z130" s="842"/>
      <c r="AA130" s="843">
        <v>641538</v>
      </c>
      <c r="AB130" s="844"/>
      <c r="AC130" s="844"/>
      <c r="AD130" s="844"/>
      <c r="AE130" s="845"/>
      <c r="AF130" s="846">
        <v>596079</v>
      </c>
      <c r="AG130" s="844"/>
      <c r="AH130" s="844"/>
      <c r="AI130" s="844"/>
      <c r="AJ130" s="845"/>
      <c r="AK130" s="846">
        <v>594511</v>
      </c>
      <c r="AL130" s="844"/>
      <c r="AM130" s="844"/>
      <c r="AN130" s="844"/>
      <c r="AO130" s="845"/>
      <c r="AP130" s="847"/>
      <c r="AQ130" s="848"/>
      <c r="AR130" s="848"/>
      <c r="AS130" s="848"/>
      <c r="AT130" s="849"/>
      <c r="AU130" s="232"/>
      <c r="AV130" s="232"/>
      <c r="AW130" s="232"/>
      <c r="AX130" s="815" t="s">
        <v>490</v>
      </c>
      <c r="AY130" s="816"/>
      <c r="AZ130" s="816"/>
      <c r="BA130" s="816"/>
      <c r="BB130" s="816"/>
      <c r="BC130" s="816"/>
      <c r="BD130" s="816"/>
      <c r="BE130" s="817"/>
      <c r="BF130" s="818">
        <v>12.6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491</v>
      </c>
      <c r="X131" s="825"/>
      <c r="Y131" s="825"/>
      <c r="Z131" s="826"/>
      <c r="AA131" s="827">
        <v>2184504</v>
      </c>
      <c r="AB131" s="828"/>
      <c r="AC131" s="828"/>
      <c r="AD131" s="828"/>
      <c r="AE131" s="829"/>
      <c r="AF131" s="830">
        <v>2299169</v>
      </c>
      <c r="AG131" s="828"/>
      <c r="AH131" s="828"/>
      <c r="AI131" s="828"/>
      <c r="AJ131" s="829"/>
      <c r="AK131" s="830">
        <v>2402088</v>
      </c>
      <c r="AL131" s="828"/>
      <c r="AM131" s="828"/>
      <c r="AN131" s="828"/>
      <c r="AO131" s="829"/>
      <c r="AP131" s="831"/>
      <c r="AQ131" s="832"/>
      <c r="AR131" s="832"/>
      <c r="AS131" s="832"/>
      <c r="AT131" s="833"/>
      <c r="AU131" s="232"/>
      <c r="AV131" s="232"/>
      <c r="AW131" s="232"/>
      <c r="AX131" s="793" t="s">
        <v>492</v>
      </c>
      <c r="AY131" s="794"/>
      <c r="AZ131" s="794"/>
      <c r="BA131" s="794"/>
      <c r="BB131" s="794"/>
      <c r="BC131" s="794"/>
      <c r="BD131" s="794"/>
      <c r="BE131" s="795"/>
      <c r="BF131" s="796">
        <v>43.1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802" t="s">
        <v>493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494</v>
      </c>
      <c r="W132" s="806"/>
      <c r="X132" s="806"/>
      <c r="Y132" s="806"/>
      <c r="Z132" s="807"/>
      <c r="AA132" s="808">
        <v>14.59173341</v>
      </c>
      <c r="AB132" s="809"/>
      <c r="AC132" s="809"/>
      <c r="AD132" s="809"/>
      <c r="AE132" s="810"/>
      <c r="AF132" s="811">
        <v>12.14003842</v>
      </c>
      <c r="AG132" s="809"/>
      <c r="AH132" s="809"/>
      <c r="AI132" s="809"/>
      <c r="AJ132" s="810"/>
      <c r="AK132" s="811">
        <v>11.29034407</v>
      </c>
      <c r="AL132" s="809"/>
      <c r="AM132" s="809"/>
      <c r="AN132" s="809"/>
      <c r="AO132" s="810"/>
      <c r="AP132" s="812"/>
      <c r="AQ132" s="813"/>
      <c r="AR132" s="813"/>
      <c r="AS132" s="813"/>
      <c r="AT132" s="814"/>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495</v>
      </c>
      <c r="W133" s="785"/>
      <c r="X133" s="785"/>
      <c r="Y133" s="785"/>
      <c r="Z133" s="786"/>
      <c r="AA133" s="787">
        <v>14.5</v>
      </c>
      <c r="AB133" s="788"/>
      <c r="AC133" s="788"/>
      <c r="AD133" s="788"/>
      <c r="AE133" s="789"/>
      <c r="AF133" s="787">
        <v>13.7</v>
      </c>
      <c r="AG133" s="788"/>
      <c r="AH133" s="788"/>
      <c r="AI133" s="788"/>
      <c r="AJ133" s="789"/>
      <c r="AK133" s="787">
        <v>12.6</v>
      </c>
      <c r="AL133" s="788"/>
      <c r="AM133" s="788"/>
      <c r="AN133" s="788"/>
      <c r="AO133" s="789"/>
      <c r="AP133" s="790"/>
      <c r="AQ133" s="791"/>
      <c r="AR133" s="791"/>
      <c r="AS133" s="791"/>
      <c r="AT133" s="792"/>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C49JwfkFHDgmkifLkAmFHtNwy6MpwAGSB6W9w8BrFjvObpAhQZuaSGBOIEm0hBtEeaXRc/MfEIeBI/UtGhXfRw==" saltValue="YtzW5kkwmPBdEv7Cb4Om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U25" sqref="AU25"/>
    </sheetView>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496</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z+uSWVwYdDPEatD1rTG6CdAYoOkFsgbGECyf0p0+IzfCf5vO4y6V6IWuww7oebEfdZ1RD9OqAu7Yk5Sxgdpz9g==" saltValue="Sjcd3QpH9e0nJzHtEsr42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mzZ2VJk9aBQ5XyWOtIGQ0RmXdHB8atXoUeh0FRVrv30xlFd13v7cVYbmiiY2aWsWeiAd0Q5Kc9CBHwVGcaoIg==" saltValue="nZk91xymnXC+rfxIaa4L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497</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498</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82" t="s">
        <v>499</v>
      </c>
      <c r="AP7" s="271"/>
      <c r="AQ7" s="272" t="s">
        <v>500</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83"/>
      <c r="AP8" s="277" t="s">
        <v>501</v>
      </c>
      <c r="AQ8" s="278" t="s">
        <v>502</v>
      </c>
      <c r="AR8" s="279" t="s">
        <v>503</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94" t="s">
        <v>504</v>
      </c>
      <c r="AL9" s="1195"/>
      <c r="AM9" s="1195"/>
      <c r="AN9" s="1196"/>
      <c r="AO9" s="280">
        <v>814238</v>
      </c>
      <c r="AP9" s="280">
        <v>344578</v>
      </c>
      <c r="AQ9" s="281">
        <v>231388</v>
      </c>
      <c r="AR9" s="282">
        <v>48.9</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94" t="s">
        <v>505</v>
      </c>
      <c r="AL10" s="1195"/>
      <c r="AM10" s="1195"/>
      <c r="AN10" s="1196"/>
      <c r="AO10" s="283">
        <v>135433</v>
      </c>
      <c r="AP10" s="283">
        <v>57314</v>
      </c>
      <c r="AQ10" s="284">
        <v>33497</v>
      </c>
      <c r="AR10" s="285">
        <v>71.099999999999994</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94" t="s">
        <v>506</v>
      </c>
      <c r="AL11" s="1195"/>
      <c r="AM11" s="1195"/>
      <c r="AN11" s="1196"/>
      <c r="AO11" s="283" t="s">
        <v>507</v>
      </c>
      <c r="AP11" s="283" t="s">
        <v>507</v>
      </c>
      <c r="AQ11" s="284">
        <v>3588</v>
      </c>
      <c r="AR11" s="285" t="s">
        <v>507</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94" t="s">
        <v>508</v>
      </c>
      <c r="AL12" s="1195"/>
      <c r="AM12" s="1195"/>
      <c r="AN12" s="1196"/>
      <c r="AO12" s="283" t="s">
        <v>507</v>
      </c>
      <c r="AP12" s="283" t="s">
        <v>507</v>
      </c>
      <c r="AQ12" s="284" t="s">
        <v>507</v>
      </c>
      <c r="AR12" s="285" t="s">
        <v>507</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94" t="s">
        <v>509</v>
      </c>
      <c r="AL13" s="1195"/>
      <c r="AM13" s="1195"/>
      <c r="AN13" s="1196"/>
      <c r="AO13" s="283">
        <v>31640</v>
      </c>
      <c r="AP13" s="283">
        <v>13390</v>
      </c>
      <c r="AQ13" s="284">
        <v>10932</v>
      </c>
      <c r="AR13" s="285">
        <v>22.5</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94" t="s">
        <v>510</v>
      </c>
      <c r="AL14" s="1195"/>
      <c r="AM14" s="1195"/>
      <c r="AN14" s="1196"/>
      <c r="AO14" s="283">
        <v>40456</v>
      </c>
      <c r="AP14" s="283">
        <v>17121</v>
      </c>
      <c r="AQ14" s="284">
        <v>4261</v>
      </c>
      <c r="AR14" s="285">
        <v>301.8</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97" t="s">
        <v>511</v>
      </c>
      <c r="AL15" s="1198"/>
      <c r="AM15" s="1198"/>
      <c r="AN15" s="1199"/>
      <c r="AO15" s="283">
        <v>-66358</v>
      </c>
      <c r="AP15" s="283">
        <v>-28082</v>
      </c>
      <c r="AQ15" s="284">
        <v>-17972</v>
      </c>
      <c r="AR15" s="285">
        <v>56.3</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97" t="s">
        <v>186</v>
      </c>
      <c r="AL16" s="1198"/>
      <c r="AM16" s="1198"/>
      <c r="AN16" s="1199"/>
      <c r="AO16" s="283">
        <v>955409</v>
      </c>
      <c r="AP16" s="283">
        <v>404320</v>
      </c>
      <c r="AQ16" s="284">
        <v>265695</v>
      </c>
      <c r="AR16" s="285">
        <v>52.2</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512</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513</v>
      </c>
      <c r="AP20" s="292" t="s">
        <v>514</v>
      </c>
      <c r="AQ20" s="293" t="s">
        <v>515</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200" t="s">
        <v>516</v>
      </c>
      <c r="AL21" s="1201"/>
      <c r="AM21" s="1201"/>
      <c r="AN21" s="1202"/>
      <c r="AO21" s="296">
        <v>33.86</v>
      </c>
      <c r="AP21" s="297">
        <v>23.14</v>
      </c>
      <c r="AQ21" s="298">
        <v>10.72</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200" t="s">
        <v>517</v>
      </c>
      <c r="AL22" s="1201"/>
      <c r="AM22" s="1201"/>
      <c r="AN22" s="1202"/>
      <c r="AO22" s="301">
        <v>99.3</v>
      </c>
      <c r="AP22" s="302">
        <v>95.7</v>
      </c>
      <c r="AQ22" s="303">
        <v>3.6</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93" t="s">
        <v>518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6"/>
    </row>
    <row r="27" spans="1:46" x14ac:dyDescent="0.15">
      <c r="A27" s="308"/>
      <c r="AO27" s="261"/>
      <c r="AP27" s="261"/>
      <c r="AQ27" s="261"/>
      <c r="AR27" s="261"/>
      <c r="AS27" s="261"/>
      <c r="AT27" s="261"/>
    </row>
    <row r="28" spans="1:46" ht="17.25" x14ac:dyDescent="0.15">
      <c r="A28" s="262" t="s">
        <v>519</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520</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82" t="s">
        <v>499</v>
      </c>
      <c r="AP30" s="271"/>
      <c r="AQ30" s="272" t="s">
        <v>500</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83"/>
      <c r="AP31" s="277" t="s">
        <v>501</v>
      </c>
      <c r="AQ31" s="278" t="s">
        <v>502</v>
      </c>
      <c r="AR31" s="279" t="s">
        <v>503</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84" t="s">
        <v>521</v>
      </c>
      <c r="AL32" s="1185"/>
      <c r="AM32" s="1185"/>
      <c r="AN32" s="1186"/>
      <c r="AO32" s="311">
        <v>782678</v>
      </c>
      <c r="AP32" s="311">
        <v>331222</v>
      </c>
      <c r="AQ32" s="312">
        <v>153945</v>
      </c>
      <c r="AR32" s="313">
        <v>115.2</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84" t="s">
        <v>522</v>
      </c>
      <c r="AL33" s="1185"/>
      <c r="AM33" s="1185"/>
      <c r="AN33" s="1186"/>
      <c r="AO33" s="311" t="s">
        <v>507</v>
      </c>
      <c r="AP33" s="311" t="s">
        <v>507</v>
      </c>
      <c r="AQ33" s="312" t="s">
        <v>507</v>
      </c>
      <c r="AR33" s="313" t="s">
        <v>507</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84" t="s">
        <v>523</v>
      </c>
      <c r="AL34" s="1185"/>
      <c r="AM34" s="1185"/>
      <c r="AN34" s="1186"/>
      <c r="AO34" s="311" t="s">
        <v>507</v>
      </c>
      <c r="AP34" s="311" t="s">
        <v>507</v>
      </c>
      <c r="AQ34" s="312">
        <v>4</v>
      </c>
      <c r="AR34" s="313" t="s">
        <v>507</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84" t="s">
        <v>524</v>
      </c>
      <c r="AL35" s="1185"/>
      <c r="AM35" s="1185"/>
      <c r="AN35" s="1186"/>
      <c r="AO35" s="311">
        <v>97643</v>
      </c>
      <c r="AP35" s="311">
        <v>41322</v>
      </c>
      <c r="AQ35" s="312">
        <v>31105</v>
      </c>
      <c r="AR35" s="313">
        <v>32.799999999999997</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84" t="s">
        <v>525</v>
      </c>
      <c r="AL36" s="1185"/>
      <c r="AM36" s="1185"/>
      <c r="AN36" s="1186"/>
      <c r="AO36" s="311">
        <v>14136</v>
      </c>
      <c r="AP36" s="311">
        <v>5982</v>
      </c>
      <c r="AQ36" s="312">
        <v>3257</v>
      </c>
      <c r="AR36" s="313">
        <v>83.7</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84" t="s">
        <v>526</v>
      </c>
      <c r="AL37" s="1185"/>
      <c r="AM37" s="1185"/>
      <c r="AN37" s="1186"/>
      <c r="AO37" s="311">
        <v>35759</v>
      </c>
      <c r="AP37" s="311">
        <v>15133</v>
      </c>
      <c r="AQ37" s="312">
        <v>1590</v>
      </c>
      <c r="AR37" s="313">
        <v>851.8</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87" t="s">
        <v>527</v>
      </c>
      <c r="AL38" s="1188"/>
      <c r="AM38" s="1188"/>
      <c r="AN38" s="1189"/>
      <c r="AO38" s="314">
        <v>6</v>
      </c>
      <c r="AP38" s="314">
        <v>3</v>
      </c>
      <c r="AQ38" s="315">
        <v>20</v>
      </c>
      <c r="AR38" s="303">
        <v>-85</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87" t="s">
        <v>528</v>
      </c>
      <c r="AL39" s="1188"/>
      <c r="AM39" s="1188"/>
      <c r="AN39" s="1189"/>
      <c r="AO39" s="311">
        <v>-64507</v>
      </c>
      <c r="AP39" s="311">
        <v>-27299</v>
      </c>
      <c r="AQ39" s="312">
        <v>-7358</v>
      </c>
      <c r="AR39" s="313">
        <v>271</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84" t="s">
        <v>529</v>
      </c>
      <c r="AL40" s="1185"/>
      <c r="AM40" s="1185"/>
      <c r="AN40" s="1186"/>
      <c r="AO40" s="311">
        <v>-594511</v>
      </c>
      <c r="AP40" s="311">
        <v>-251592</v>
      </c>
      <c r="AQ40" s="312">
        <v>-130450</v>
      </c>
      <c r="AR40" s="313">
        <v>92.9</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90" t="s">
        <v>299</v>
      </c>
      <c r="AL41" s="1191"/>
      <c r="AM41" s="1191"/>
      <c r="AN41" s="1192"/>
      <c r="AO41" s="311">
        <v>271204</v>
      </c>
      <c r="AP41" s="311">
        <v>114771</v>
      </c>
      <c r="AQ41" s="312">
        <v>52112</v>
      </c>
      <c r="AR41" s="313">
        <v>120.2</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530</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531</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532</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77" t="s">
        <v>499</v>
      </c>
      <c r="AN49" s="1179" t="s">
        <v>533</v>
      </c>
      <c r="AO49" s="1180"/>
      <c r="AP49" s="1180"/>
      <c r="AQ49" s="1180"/>
      <c r="AR49" s="1181"/>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78"/>
      <c r="AN50" s="327" t="s">
        <v>534</v>
      </c>
      <c r="AO50" s="328" t="s">
        <v>535</v>
      </c>
      <c r="AP50" s="329" t="s">
        <v>536</v>
      </c>
      <c r="AQ50" s="330" t="s">
        <v>537</v>
      </c>
      <c r="AR50" s="331" t="s">
        <v>538</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539</v>
      </c>
      <c r="AL51" s="324"/>
      <c r="AM51" s="332">
        <v>1079250</v>
      </c>
      <c r="AN51" s="333">
        <v>421089</v>
      </c>
      <c r="AO51" s="334">
        <v>62.7</v>
      </c>
      <c r="AP51" s="335">
        <v>291173</v>
      </c>
      <c r="AQ51" s="336">
        <v>-0.3</v>
      </c>
      <c r="AR51" s="337">
        <v>63</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540</v>
      </c>
      <c r="AM52" s="340">
        <v>317294</v>
      </c>
      <c r="AN52" s="341">
        <v>123798</v>
      </c>
      <c r="AO52" s="342">
        <v>-30.6</v>
      </c>
      <c r="AP52" s="343">
        <v>119071</v>
      </c>
      <c r="AQ52" s="344">
        <v>-6.7</v>
      </c>
      <c r="AR52" s="345">
        <v>-23.9</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541</v>
      </c>
      <c r="AL53" s="324"/>
      <c r="AM53" s="332">
        <v>351176</v>
      </c>
      <c r="AN53" s="333">
        <v>139633</v>
      </c>
      <c r="AO53" s="334">
        <v>-66.8</v>
      </c>
      <c r="AP53" s="335">
        <v>271581</v>
      </c>
      <c r="AQ53" s="336">
        <v>-6.7</v>
      </c>
      <c r="AR53" s="337">
        <v>-60.1</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540</v>
      </c>
      <c r="AM54" s="340">
        <v>188357</v>
      </c>
      <c r="AN54" s="341">
        <v>74893</v>
      </c>
      <c r="AO54" s="342">
        <v>-39.5</v>
      </c>
      <c r="AP54" s="343">
        <v>117844</v>
      </c>
      <c r="AQ54" s="344">
        <v>-1</v>
      </c>
      <c r="AR54" s="345">
        <v>-38.5</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542</v>
      </c>
      <c r="AL55" s="324"/>
      <c r="AM55" s="332">
        <v>449847</v>
      </c>
      <c r="AN55" s="333">
        <v>184818</v>
      </c>
      <c r="AO55" s="334">
        <v>32.4</v>
      </c>
      <c r="AP55" s="335">
        <v>268375</v>
      </c>
      <c r="AQ55" s="336">
        <v>-1.2</v>
      </c>
      <c r="AR55" s="337">
        <v>33.6</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540</v>
      </c>
      <c r="AM56" s="340">
        <v>284733</v>
      </c>
      <c r="AN56" s="341">
        <v>116982</v>
      </c>
      <c r="AO56" s="342">
        <v>56.2</v>
      </c>
      <c r="AP56" s="343">
        <v>119602</v>
      </c>
      <c r="AQ56" s="344">
        <v>1.5</v>
      </c>
      <c r="AR56" s="345">
        <v>54.7</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543</v>
      </c>
      <c r="AL57" s="324"/>
      <c r="AM57" s="332">
        <v>628102</v>
      </c>
      <c r="AN57" s="333">
        <v>263355</v>
      </c>
      <c r="AO57" s="334">
        <v>42.5</v>
      </c>
      <c r="AP57" s="335">
        <v>301035</v>
      </c>
      <c r="AQ57" s="336">
        <v>12.2</v>
      </c>
      <c r="AR57" s="337">
        <v>30.3</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540</v>
      </c>
      <c r="AM58" s="340">
        <v>505968</v>
      </c>
      <c r="AN58" s="341">
        <v>212146</v>
      </c>
      <c r="AO58" s="342">
        <v>81.3</v>
      </c>
      <c r="AP58" s="343">
        <v>154376</v>
      </c>
      <c r="AQ58" s="344">
        <v>29.1</v>
      </c>
      <c r="AR58" s="345">
        <v>52.2</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544</v>
      </c>
      <c r="AL59" s="324"/>
      <c r="AM59" s="332">
        <v>1742305</v>
      </c>
      <c r="AN59" s="333">
        <v>737328</v>
      </c>
      <c r="AO59" s="334">
        <v>180</v>
      </c>
      <c r="AP59" s="335">
        <v>277467</v>
      </c>
      <c r="AQ59" s="336">
        <v>-7.8</v>
      </c>
      <c r="AR59" s="337">
        <v>187.8</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540</v>
      </c>
      <c r="AM60" s="340">
        <v>369809</v>
      </c>
      <c r="AN60" s="341">
        <v>156500</v>
      </c>
      <c r="AO60" s="342">
        <v>-26.2</v>
      </c>
      <c r="AP60" s="343">
        <v>128378</v>
      </c>
      <c r="AQ60" s="344">
        <v>-16.8</v>
      </c>
      <c r="AR60" s="345">
        <v>-9.4</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545</v>
      </c>
      <c r="AL61" s="346"/>
      <c r="AM61" s="347">
        <v>850136</v>
      </c>
      <c r="AN61" s="348">
        <v>349245</v>
      </c>
      <c r="AO61" s="349">
        <v>50.2</v>
      </c>
      <c r="AP61" s="350">
        <v>281926</v>
      </c>
      <c r="AQ61" s="351">
        <v>-0.8</v>
      </c>
      <c r="AR61" s="337">
        <v>51</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540</v>
      </c>
      <c r="AM62" s="340">
        <v>333232</v>
      </c>
      <c r="AN62" s="341">
        <v>136864</v>
      </c>
      <c r="AO62" s="342">
        <v>8.1999999999999993</v>
      </c>
      <c r="AP62" s="343">
        <v>127854</v>
      </c>
      <c r="AQ62" s="344">
        <v>1.2</v>
      </c>
      <c r="AR62" s="345">
        <v>7</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1orDCbxfOcd2KTcsBkoBklkCvCXw5Lt9il8yFFckvHRR5gy+1Mlj/6Vw9hVG/OChtRvP1bjlQIsQs8Ko/v5zqw==" saltValue="bWdWRtEqxwmbncJ37ksV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F103" sqref="AF103"/>
    </sheetView>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547</v>
      </c>
    </row>
    <row r="120" spans="125:125" ht="13.5" hidden="1" customHeight="1" x14ac:dyDescent="0.15"/>
    <row r="121" spans="125:125" ht="13.5" hidden="1" customHeight="1" x14ac:dyDescent="0.15">
      <c r="DU121" s="258"/>
    </row>
  </sheetData>
  <sheetProtection algorithmName="SHA-512" hashValue="OvU8Jz+XGlz7BaVk9JsBBAc5354z1k2Nfqv7Moo9VKBOh9Cy2W30FKAetYEDR2qUbmj+5ABV517sx7Qr6JjdhQ==" saltValue="8R5/OOP3gnHYPpAEQSDj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D102" sqref="AD102"/>
    </sheetView>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sheetData>
  <sheetProtection algorithmName="SHA-512" hashValue="Yg0h+k5WVxcNufhWphBRRgdT+jeAByn5Mbsg7FJXaWPpt+7alCZND/k88hoYrjJObRG+RLSUO6anCElY6arwfg==" saltValue="lcgjiEF58c3eebo1D2HE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3" t="s">
        <v>3</v>
      </c>
      <c r="D47" s="1203"/>
      <c r="E47" s="1204"/>
      <c r="F47" s="11">
        <v>25.42</v>
      </c>
      <c r="G47" s="12">
        <v>21.14</v>
      </c>
      <c r="H47" s="12">
        <v>23.15</v>
      </c>
      <c r="I47" s="12">
        <v>22.6</v>
      </c>
      <c r="J47" s="13">
        <v>21.83</v>
      </c>
    </row>
    <row r="48" spans="2:10" ht="57.75" customHeight="1" x14ac:dyDescent="0.15">
      <c r="B48" s="14"/>
      <c r="C48" s="1205" t="s">
        <v>4</v>
      </c>
      <c r="D48" s="1205"/>
      <c r="E48" s="1206"/>
      <c r="F48" s="15">
        <v>3.51</v>
      </c>
      <c r="G48" s="16">
        <v>2.77</v>
      </c>
      <c r="H48" s="16">
        <v>2.68</v>
      </c>
      <c r="I48" s="16">
        <v>2.5099999999999998</v>
      </c>
      <c r="J48" s="17">
        <v>3.72</v>
      </c>
    </row>
    <row r="49" spans="2:10" ht="57.75" customHeight="1" thickBot="1" x14ac:dyDescent="0.2">
      <c r="B49" s="18"/>
      <c r="C49" s="1207" t="s">
        <v>5</v>
      </c>
      <c r="D49" s="1207"/>
      <c r="E49" s="1208"/>
      <c r="F49" s="19" t="s">
        <v>554</v>
      </c>
      <c r="G49" s="20" t="s">
        <v>555</v>
      </c>
      <c r="H49" s="20">
        <v>0.68</v>
      </c>
      <c r="I49" s="20" t="s">
        <v>556</v>
      </c>
      <c r="J49" s="21">
        <v>1.29</v>
      </c>
    </row>
    <row r="50" spans="2:10" x14ac:dyDescent="0.15"/>
  </sheetData>
  <sheetProtection algorithmName="SHA-512" hashValue="1QRj0N6b91x4/DtDYEQcyBqDBnxNaC670o+JHwhZP7WtfVX9jVGJXdzuPdtkWoy5IrEClg4wHRb3DpxTWr28gg==" saltValue="rnPs+v3WyimeALX9waNN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2023-02-20T03:29:15Z</dcterms:created>
  <dcterms:modified xsi:type="dcterms:W3CDTF">2023-10-26T05:37:32Z</dcterms:modified>
  <cp:category/>
</cp:coreProperties>
</file>